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8.200\ForAll\8-1 Отдел инвестиций\Отчет по ГП РД за 2023 г\Отчет по ГП РД за 1-2 кв 2023 г\на 31.07.2023 год\"/>
    </mc:Choice>
  </mc:AlternateContent>
  <bookViews>
    <workbookView xWindow="0" yWindow="0" windowWidth="28800" windowHeight="12330"/>
  </bookViews>
  <sheets>
    <sheet name=" за 1-2 кварталы 2023 (2)" sheetId="13" r:id="rId1"/>
  </sheets>
  <definedNames>
    <definedName name="_xlnm.Print_Area" localSheetId="0">' за 1-2 кварталы 2023 (2)'!$B$1:$Y$79</definedName>
  </definedNames>
  <calcPr calcId="162913"/>
</workbook>
</file>

<file path=xl/calcChain.xml><?xml version="1.0" encoding="utf-8"?>
<calcChain xmlns="http://schemas.openxmlformats.org/spreadsheetml/2006/main">
  <c r="X9" i="13" l="1"/>
  <c r="M23" i="13"/>
  <c r="K23" i="13"/>
  <c r="R23" i="13"/>
  <c r="U73" i="13"/>
  <c r="P73" i="13"/>
  <c r="K73" i="13"/>
  <c r="E73" i="13"/>
  <c r="U72" i="13"/>
  <c r="P72" i="13"/>
  <c r="K72" i="13"/>
  <c r="E72" i="13"/>
  <c r="U71" i="13"/>
  <c r="P71" i="13"/>
  <c r="K71" i="13"/>
  <c r="E71" i="13"/>
  <c r="U69" i="13"/>
  <c r="P69" i="13"/>
  <c r="K69" i="13"/>
  <c r="E69" i="13"/>
  <c r="U68" i="13"/>
  <c r="P68" i="13"/>
  <c r="K68" i="13"/>
  <c r="E68" i="13"/>
  <c r="U67" i="13"/>
  <c r="P67" i="13"/>
  <c r="K67" i="13"/>
  <c r="E67" i="13"/>
  <c r="U66" i="13"/>
  <c r="P66" i="13"/>
  <c r="K66" i="13"/>
  <c r="E66" i="13"/>
  <c r="E65" i="13" s="1"/>
  <c r="Y65" i="13"/>
  <c r="X65" i="13"/>
  <c r="W65" i="13"/>
  <c r="V65" i="13"/>
  <c r="U65" i="13"/>
  <c r="T65" i="13"/>
  <c r="S65" i="13"/>
  <c r="R65" i="13"/>
  <c r="Q65" i="13"/>
  <c r="P65" i="13"/>
  <c r="O65" i="13"/>
  <c r="N65" i="13"/>
  <c r="M65" i="13"/>
  <c r="L65" i="13"/>
  <c r="K65" i="13"/>
  <c r="J65" i="13"/>
  <c r="I65" i="13"/>
  <c r="H65" i="13"/>
  <c r="G65" i="13"/>
  <c r="F65" i="13"/>
  <c r="U63" i="13"/>
  <c r="P63" i="13"/>
  <c r="K63" i="13"/>
  <c r="E63" i="13"/>
  <c r="U62" i="13"/>
  <c r="P62" i="13"/>
  <c r="K62" i="13"/>
  <c r="E62" i="13"/>
  <c r="U61" i="13"/>
  <c r="P61" i="13"/>
  <c r="K61" i="13"/>
  <c r="E61" i="13"/>
  <c r="U60" i="13"/>
  <c r="P60" i="13"/>
  <c r="K60" i="13"/>
  <c r="E60" i="13"/>
  <c r="U58" i="13"/>
  <c r="P58" i="13"/>
  <c r="K58" i="13"/>
  <c r="E58" i="13"/>
  <c r="U57" i="13"/>
  <c r="P57" i="13"/>
  <c r="K57" i="13"/>
  <c r="E57" i="13"/>
  <c r="U56" i="13"/>
  <c r="P56" i="13"/>
  <c r="K56" i="13"/>
  <c r="E56" i="13"/>
  <c r="U54" i="13"/>
  <c r="P54" i="13"/>
  <c r="K54" i="13"/>
  <c r="E54" i="13"/>
  <c r="U53" i="13"/>
  <c r="P53" i="13"/>
  <c r="K53" i="13"/>
  <c r="E53" i="13"/>
  <c r="U52" i="13"/>
  <c r="P52" i="13"/>
  <c r="K52" i="13"/>
  <c r="E52" i="13"/>
  <c r="U51" i="13"/>
  <c r="P51" i="13"/>
  <c r="K51" i="13"/>
  <c r="E51" i="13"/>
  <c r="E50" i="13" s="1"/>
  <c r="Y50" i="13"/>
  <c r="X50" i="13"/>
  <c r="W50" i="13"/>
  <c r="V50" i="13"/>
  <c r="U50" i="13"/>
  <c r="T50" i="13"/>
  <c r="S50" i="13"/>
  <c r="R50" i="13"/>
  <c r="Q50" i="13"/>
  <c r="P50" i="13"/>
  <c r="O50" i="13"/>
  <c r="N50" i="13"/>
  <c r="M50" i="13"/>
  <c r="L50" i="13"/>
  <c r="K50" i="13"/>
  <c r="J50" i="13"/>
  <c r="I50" i="13"/>
  <c r="H50" i="13"/>
  <c r="G50" i="13"/>
  <c r="F50" i="13"/>
  <c r="U48" i="13"/>
  <c r="P48" i="13"/>
  <c r="K48" i="13"/>
  <c r="E48" i="13"/>
  <c r="U47" i="13"/>
  <c r="P47" i="13"/>
  <c r="K47" i="13"/>
  <c r="E47" i="13"/>
  <c r="U46" i="13"/>
  <c r="P46" i="13"/>
  <c r="K46" i="13"/>
  <c r="E46" i="13"/>
  <c r="U45" i="13"/>
  <c r="P45" i="13"/>
  <c r="K45" i="13"/>
  <c r="E45" i="13"/>
  <c r="U44" i="13"/>
  <c r="P44" i="13"/>
  <c r="K44" i="13"/>
  <c r="E44" i="13"/>
  <c r="U43" i="13"/>
  <c r="P43" i="13"/>
  <c r="K43" i="13"/>
  <c r="E43" i="13"/>
  <c r="U42" i="13"/>
  <c r="P42" i="13"/>
  <c r="K42" i="13"/>
  <c r="E42" i="13"/>
  <c r="U40" i="13"/>
  <c r="P40" i="13"/>
  <c r="K40" i="13"/>
  <c r="E40" i="13"/>
  <c r="U39" i="13"/>
  <c r="P39" i="13"/>
  <c r="K39" i="13"/>
  <c r="E39" i="13"/>
  <c r="U38" i="13"/>
  <c r="P38" i="13"/>
  <c r="K38" i="13"/>
  <c r="E38" i="13"/>
  <c r="U37" i="13"/>
  <c r="P37" i="13"/>
  <c r="K37" i="13"/>
  <c r="E37" i="13"/>
  <c r="U36" i="13"/>
  <c r="P36" i="13"/>
  <c r="K36" i="13"/>
  <c r="E36" i="13"/>
  <c r="W35" i="13"/>
  <c r="U35" i="13" s="1"/>
  <c r="U34" i="13" s="1"/>
  <c r="R35" i="13"/>
  <c r="P35" i="13" s="1"/>
  <c r="K35" i="13"/>
  <c r="K34" i="13" s="1"/>
  <c r="J35" i="13"/>
  <c r="J34" i="13" s="1"/>
  <c r="E35" i="13"/>
  <c r="Y34" i="13"/>
  <c r="X34" i="13"/>
  <c r="X74" i="13" s="1"/>
  <c r="V34" i="13"/>
  <c r="T34" i="13"/>
  <c r="S34" i="13"/>
  <c r="Q34" i="13"/>
  <c r="O34" i="13"/>
  <c r="N34" i="13"/>
  <c r="M34" i="13"/>
  <c r="L34" i="13"/>
  <c r="I34" i="13"/>
  <c r="H34" i="13"/>
  <c r="G34" i="13"/>
  <c r="F34" i="13"/>
  <c r="E34" i="13"/>
  <c r="U32" i="13"/>
  <c r="P32" i="13"/>
  <c r="K32" i="13"/>
  <c r="E32" i="13"/>
  <c r="U31" i="13"/>
  <c r="P31" i="13"/>
  <c r="K31" i="13"/>
  <c r="E31" i="13"/>
  <c r="U30" i="13"/>
  <c r="P30" i="13"/>
  <c r="K30" i="13"/>
  <c r="E30" i="13"/>
  <c r="U29" i="13"/>
  <c r="P29" i="13"/>
  <c r="K29" i="13"/>
  <c r="E29" i="13"/>
  <c r="U28" i="13"/>
  <c r="P28" i="13"/>
  <c r="K28" i="13"/>
  <c r="E28" i="13"/>
  <c r="U26" i="13"/>
  <c r="P26" i="13"/>
  <c r="K26" i="13"/>
  <c r="E26" i="13"/>
  <c r="U25" i="13"/>
  <c r="P25" i="13"/>
  <c r="K25" i="13"/>
  <c r="E25" i="13"/>
  <c r="U24" i="13"/>
  <c r="P24" i="13"/>
  <c r="K24" i="13"/>
  <c r="E24" i="13"/>
  <c r="U23" i="13"/>
  <c r="P23" i="13"/>
  <c r="E23" i="13"/>
  <c r="U22" i="13"/>
  <c r="P22" i="13"/>
  <c r="K22" i="13"/>
  <c r="E22" i="13"/>
  <c r="U21" i="13"/>
  <c r="P21" i="13"/>
  <c r="K21" i="13"/>
  <c r="E21" i="13"/>
  <c r="U20" i="13"/>
  <c r="P20" i="13"/>
  <c r="K20" i="13"/>
  <c r="E20" i="13"/>
  <c r="U18" i="13"/>
  <c r="P18" i="13"/>
  <c r="K18" i="13"/>
  <c r="E18" i="13"/>
  <c r="U17" i="13"/>
  <c r="P17" i="13"/>
  <c r="K17" i="13"/>
  <c r="E17" i="13"/>
  <c r="U16" i="13"/>
  <c r="P16" i="13"/>
  <c r="K16" i="13"/>
  <c r="E16" i="13"/>
  <c r="U15" i="13"/>
  <c r="P15" i="13"/>
  <c r="K15" i="13"/>
  <c r="E15" i="13"/>
  <c r="U14" i="13"/>
  <c r="P14" i="13"/>
  <c r="K14" i="13"/>
  <c r="E14" i="13"/>
  <c r="Y12" i="13"/>
  <c r="U12" i="13" s="1"/>
  <c r="P12" i="13"/>
  <c r="K12" i="13"/>
  <c r="E12" i="13"/>
  <c r="U11" i="13"/>
  <c r="P11" i="13"/>
  <c r="K11" i="13"/>
  <c r="J11" i="13"/>
  <c r="J9" i="13" s="1"/>
  <c r="E11" i="13"/>
  <c r="Y10" i="13"/>
  <c r="U10" i="13" s="1"/>
  <c r="P10" i="13"/>
  <c r="K10" i="13"/>
  <c r="E10" i="13"/>
  <c r="E9" i="13" s="1"/>
  <c r="W9" i="13"/>
  <c r="V9" i="13"/>
  <c r="S9" i="13"/>
  <c r="S74" i="13" s="1"/>
  <c r="Q9" i="13"/>
  <c r="Q74" i="13" s="1"/>
  <c r="O9" i="13"/>
  <c r="O74" i="13" s="1"/>
  <c r="N9" i="13"/>
  <c r="L9" i="13"/>
  <c r="L74" i="13" s="1"/>
  <c r="I9" i="13"/>
  <c r="I74" i="13" s="1"/>
  <c r="H9" i="13"/>
  <c r="G9" i="13"/>
  <c r="G74" i="13" s="1"/>
  <c r="F9" i="13"/>
  <c r="P9" i="13" l="1"/>
  <c r="F74" i="13"/>
  <c r="N74" i="13"/>
  <c r="V74" i="13"/>
  <c r="K9" i="13"/>
  <c r="K74" i="13" s="1"/>
  <c r="Y9" i="13"/>
  <c r="Y74" i="13" s="1"/>
  <c r="H74" i="13"/>
  <c r="R34" i="13"/>
  <c r="T74" i="13"/>
  <c r="W34" i="13"/>
  <c r="W74" i="13" s="1"/>
  <c r="V77" i="13" s="1"/>
  <c r="J74" i="13"/>
  <c r="P34" i="13"/>
  <c r="U9" i="13"/>
  <c r="U74" i="13" s="1"/>
  <c r="M9" i="13"/>
  <c r="M74" i="13" s="1"/>
  <c r="L77" i="13" s="1"/>
  <c r="E74" i="13"/>
  <c r="R9" i="13"/>
  <c r="R74" i="13" l="1"/>
  <c r="Q77" i="13" s="1"/>
  <c r="P74" i="13"/>
</calcChain>
</file>

<file path=xl/sharedStrings.xml><?xml version="1.0" encoding="utf-8"?>
<sst xmlns="http://schemas.openxmlformats.org/spreadsheetml/2006/main" count="207" uniqueCount="149">
  <si>
    <t>№</t>
  </si>
  <si>
    <t>1.</t>
  </si>
  <si>
    <t>Наименование программы (подпрограммы)</t>
  </si>
  <si>
    <t>Ответственный исполнитель</t>
  </si>
  <si>
    <t>Всего</t>
  </si>
  <si>
    <t>в том числе за счет:</t>
  </si>
  <si>
    <t>республиканского бюджета</t>
  </si>
  <si>
    <t>муниципального бюджета</t>
  </si>
  <si>
    <t>внебюджетных источников</t>
  </si>
  <si>
    <t>2.</t>
  </si>
  <si>
    <t>3.</t>
  </si>
  <si>
    <t>4.</t>
  </si>
  <si>
    <t>федерального                                         бюджета</t>
  </si>
  <si>
    <t>федерального                        бюджета</t>
  </si>
  <si>
    <t>федерального                                  бюджета</t>
  </si>
  <si>
    <t>1.1.</t>
  </si>
  <si>
    <t>1.2.</t>
  </si>
  <si>
    <t>1.3.</t>
  </si>
  <si>
    <t>1.4.</t>
  </si>
  <si>
    <t>1.5.</t>
  </si>
  <si>
    <t>1.6.</t>
  </si>
  <si>
    <t>1.7.</t>
  </si>
  <si>
    <t>1.8.</t>
  </si>
  <si>
    <t>1.9.</t>
  </si>
  <si>
    <t>1.10.</t>
  </si>
  <si>
    <t>1.11.</t>
  </si>
  <si>
    <t>1.12.</t>
  </si>
  <si>
    <t>1.13.</t>
  </si>
  <si>
    <t>1.14.</t>
  </si>
  <si>
    <t>1.15.</t>
  </si>
  <si>
    <t>Минпромторг РД</t>
  </si>
  <si>
    <t>Подпрограмма 1 «Модернизация промышленности Республики Дагестан»</t>
  </si>
  <si>
    <t>Обеспечение деятельности Минпромторга РД</t>
  </si>
  <si>
    <t>Стратегический проект «Город обувщиков»</t>
  </si>
  <si>
    <t>Подпрограмма 
«Развитие промышленной инфраструктуры и инфраструктуры поддержки деятельности в сфере промышленности»</t>
  </si>
  <si>
    <t>Компенсация части затрат на создание внутренней инженерной инфраструктуры в индустриальных парках</t>
  </si>
  <si>
    <t>Подпрограмма 3 «Развитие межрегиональных, международных и внешнеэкономических связей 
Республики Дагестан»</t>
  </si>
  <si>
    <t>Организация и участие в выставках, специализированных форумах, иных мероприятиях на территории Республики Дагестан, субъектов Российской Федерации и иностранных государств</t>
  </si>
  <si>
    <t>Проведение бизнес-миссий в иностранных государствах совместно с представителями экспортно ориентированных предприятий Республики Дагестан</t>
  </si>
  <si>
    <t>Подпрограмма 4 «Развитие торговли в Республике Дагестан»</t>
  </si>
  <si>
    <t>4.1.</t>
  </si>
  <si>
    <t>4.2.</t>
  </si>
  <si>
    <t>4.3.</t>
  </si>
  <si>
    <t>4.4.</t>
  </si>
  <si>
    <t>3.1.</t>
  </si>
  <si>
    <t>3.2.</t>
  </si>
  <si>
    <t>3.3.</t>
  </si>
  <si>
    <t>3.4.</t>
  </si>
  <si>
    <t>3.5.</t>
  </si>
  <si>
    <t>3.6.</t>
  </si>
  <si>
    <t>3.7.</t>
  </si>
  <si>
    <t>3.8.</t>
  </si>
  <si>
    <t>3.9.</t>
  </si>
  <si>
    <t>3.10.</t>
  </si>
  <si>
    <t>3.11.</t>
  </si>
  <si>
    <t>2.1.</t>
  </si>
  <si>
    <t>2.2.</t>
  </si>
  <si>
    <t>2.3.</t>
  </si>
  <si>
    <t>2.4.</t>
  </si>
  <si>
    <t>2.5.</t>
  </si>
  <si>
    <t>2.6.</t>
  </si>
  <si>
    <t>2.7.</t>
  </si>
  <si>
    <t>2.9.</t>
  </si>
  <si>
    <t>2.8.</t>
  </si>
  <si>
    <t>2.10.</t>
  </si>
  <si>
    <t>2.11.</t>
  </si>
  <si>
    <t>2.12.</t>
  </si>
  <si>
    <t>ВСЕГО</t>
  </si>
  <si>
    <t>Проведение Дней Республики Дагестан в иностранных государствах</t>
  </si>
  <si>
    <t>Организация Дня международного бизнеса в Республике Дагестан</t>
  </si>
  <si>
    <t>Проведение Дней Республики Дагестан в субъектах Российской Федерации</t>
  </si>
  <si>
    <t>Субсидии управляющим компаниям индустриальных парков, промышленных технопарков на возмещение части капитальных вложений в строительство производственных объектов, закупку технологического оборудования и пусконаладочные работы</t>
  </si>
  <si>
    <t>Субсидии на обеспечение текущей деятельности Фонда развития промышленности Республики Дагестан</t>
  </si>
  <si>
    <t>Субсидии управляющим компаниям и резидентам индустриальных парков на компенсацию части затрат на разработку бизнес-планов и проектно-сметной документации</t>
  </si>
  <si>
    <t>2.2.1.</t>
  </si>
  <si>
    <t xml:space="preserve">Приложение № 4
</t>
  </si>
  <si>
    <t>Предоставление субсидий промышленным предприятиям на возмещение части расходов, произведенных за потребленные энергоресурсы (электроэнергия и газ)</t>
  </si>
  <si>
    <t>Субсидии юридическим лицам на компенсацию части затрат на проведение экспертизы проектов индустриальных (промышленных) парков</t>
  </si>
  <si>
    <t>Субсидия на обеспечение деятельности центров прототипирования, стандартизации, инжиниринга, специализированных организаций промышленных кластеров, управляющих компаний индустриальных парков, промышленных технопарков</t>
  </si>
  <si>
    <t>Государственная поддержка субъектов малого и среднего предпринимательства путем возмещения части затрат на транспортировку продукции, в том числе пилотных партий на экспорт при несырьевом неэнергетическом экспорте</t>
  </si>
  <si>
    <t>Государственная поддержка субъектов малого и среднего предпринимательства путем возмещения части затрат на международную сертификацию продукции при несырьевом неэнергетическом экспорте</t>
  </si>
  <si>
    <t>Издание брошюр, буклетов, подготовка имиджевых и презентационных материалов, в том числе с переводом на иностранные языки, размещение материалов в средствах массовой информации о социально-экономическом потенциале Республики Дагестан, перевод информационных материалов и документов</t>
  </si>
  <si>
    <t xml:space="preserve"> к Порядку разработки, реализации
и оценки эффективности государственных
программ Республики Дагестан
</t>
  </si>
  <si>
    <t xml:space="preserve">ОЦЕНКА ОБЪЕМОВ ФИНАНСИРОВАНИЯ РЕАЛИЗАЦИИ МЕРОПРИЯТИЙ
ГОСУДАРСТВЕННОЙ ПРОГРАММЫ РЕСПУБЛИКИ ДАГЕСТАН
«РАЗВИТИЕ ПРОМЫШЛЕННОСТИ И ПОВЫШЕНИЕ ЕЕ КОНКУРЕНТОСПОСОБНОСТИ» за 1-2 кварталы  2023 г. (в млн.руб.)
</t>
  </si>
  <si>
    <t xml:space="preserve"> Предоставление субсидий промышленным предприятиям на компенсацию части затрат, связанных с приобретением машин и оборудования для реализации инвестиционных проектов</t>
  </si>
  <si>
    <t>Возмещение части затрат промышленных предприятий, связанных с приобретением нового оборудования</t>
  </si>
  <si>
    <t>Предоставление субсидий промышленным предприятиям на компенсацию части затрат, связанных с разработкой и внедрением инновационных технологий, научно-исследовательских работ и опытно-конструкторских разработок</t>
  </si>
  <si>
    <t xml:space="preserve"> Предоставление субсидий на компенсацию части затрат, связанных с подготовкой и переподготовкой специалистов для промышленности, разработкой и реализацией программ повышения производительности труда на промышленных предприятиях</t>
  </si>
  <si>
    <t xml:space="preserve"> Предоставление субсидий промышленным предприятиям на компенсацию части затрат, связанных с участием в выставках, ярмарках, форумах и других презентационных мероприятиях</t>
  </si>
  <si>
    <t>Подготовка и проведение выставочно-ярмарочных и конгрессных мероприятий, направленных на рост деловой активности и развитие кооперационных связей промышленных предприятий, развитие и укрепление межрегиональных и международных контактов в сфере промышленности, популяризацию инженерных профессий</t>
  </si>
  <si>
    <t>Предоставление субсидий предприятиям легкой промышленности на возмещение части затрат на продвижение отечественной продукции легкой промышленности на электронных торговых площадках и (или) на оплату услуг по созданию собственного интернет-магазина</t>
  </si>
  <si>
    <t xml:space="preserve">Возмещение промышленным предприятиям части затрат на уплату 1-го взноса (аванса) при заключении договора (договоров) лизинга оборудования с российскими лизинговыми организациями </t>
  </si>
  <si>
    <t>Развитие сотрудничества промышленных предприятий с научными организациями и образовательными организациями высшего образования с целью создания высокотехнологичных производств</t>
  </si>
  <si>
    <t>Возмещение части затрат промышленных предприятий на оплату услуг ресурсоснабжающих организаций по подключению к коммунальной инфраструктуре в рамках реализации инвестиционного проекта</t>
  </si>
  <si>
    <t>Субсидии организациям оборонно-промышленного комплекса на возмещение части затрат, связанных с организацией выпуска продукции гражданского назначения</t>
  </si>
  <si>
    <t>Формирование на платформе государственной информационной системы промышленности (ГИСП) цифровых паспортов промышленных предприятий</t>
  </si>
  <si>
    <t>Оказание информационной и консультационной поддержки промышленным предприятиям по вопросам участия в государственных программах Российской Федерации, финансирования инвестиционных проектов в сфере модернизации и (или) освоения производства импортозамещающей промышленной продукции за счет средств федерального бюджета</t>
  </si>
  <si>
    <t>Продвижение промышленной продукции на рынки государственных корпораций, крупных холдингов и естественных монополий</t>
  </si>
  <si>
    <t>1.16.</t>
  </si>
  <si>
    <t>1.17.</t>
  </si>
  <si>
    <t>Участие промышленных предприятий Республики Дагестан в реализации национального проекта «Производительность труда»</t>
  </si>
  <si>
    <t>1.18.</t>
  </si>
  <si>
    <t>Участие в работе по подготовке кадров, информационно-просветительская работа, направленная на сохранение и развитие кадрового потенциала промышленного комплекса</t>
  </si>
  <si>
    <t>1.19.</t>
  </si>
  <si>
    <t>1.20.</t>
  </si>
  <si>
    <t xml:space="preserve">Предоставление субсидий предприятиям легкой промышленности на возмещение части затрат на приобретение оборудования для переработки шерсти и шкур животных, являющегося неотъемлемой частью инвестиционного проекта </t>
  </si>
  <si>
    <t>Финансовое обеспечение деятельности (докапитализации) Фонда развития промышленности Республики Дагестан</t>
  </si>
  <si>
    <t>Реализация дополнительных мероприятий по финансовому обеспечению деятельности (докапитализации) Фонда развития промышленности Республики Дагестан</t>
  </si>
  <si>
    <t>Субсидии муниципальным образованиям Республики Дагестан на софинансирование обязательств бюджетов муниципальных образований Республики Дагестан по предоставлению субсидий российским организациям на компенсацию части затрат на реализацию инвестиционных проектов по созданию инфраструктуры индустриальных парков и на осуществление бюджетных инвестиций муниципальных образований Республики Дагестан в объекты государственной собственности, относящиеся к инфраструктуре индустриальных (промышленных) парков</t>
  </si>
  <si>
    <t>Возмещение части затрат промышленных предприятий – резидентов индустриальных (промышленных) парков и промышленных технопарков на оплату услуг ресурсоснабжающих организаций по подключению к коммунальной инфраструктуре в рамках реализации инвестиционного проекта</t>
  </si>
  <si>
    <t xml:space="preserve">Субсидии подведомственным юридическим лицам на финансовое обеспечение затрат     на содержание, обслуживание 
и эксплуатацию инфраструктурных объектов, принадлежащих Республике Дагестан
</t>
  </si>
  <si>
    <t>Формирование паспортов индустриальных парков на платформе геоинформационной системы индустриальных парков (ГИСИП)</t>
  </si>
  <si>
    <t xml:space="preserve">Минпромторг РД                                 </t>
  </si>
  <si>
    <t xml:space="preserve">Минпромторг РД,
Минобрнауки РД,
Дагпредпринима-
тельство
</t>
  </si>
  <si>
    <t>Стратегический проект «Развитие стекольного промышленного кластера»</t>
  </si>
  <si>
    <t>Проведение для региональных компаний семинаров, круглых столов по вопросам внешнеэкономичес-кого взаимодействия и обмена опытом с привлечением представителей федеральных органов государственной власти, региональной инфраструктуры поддержки экспорта, банковских структур и других организаций, сопутствующих экспортной деятельности</t>
  </si>
  <si>
    <t xml:space="preserve">Минэкономразви-тия РД, Минпромторг РД,
Миннац РД,
Минсельхозпрод РД,
Минтранс РД,
Минтуризм РД,
Минобрнауки РД,
Минкультуры РД,
Дагпредпринима-тельство,
Представитель-ство МИД России в Махачкале (по согласованию)
</t>
  </si>
  <si>
    <t>Прием официальных делегаций иностранных государств и субъектов Российской Федерации на территории Республики Дагестан</t>
  </si>
  <si>
    <t xml:space="preserve">Создание портала внешнеэкономичес
кой деятельности Республики Дагестан
</t>
  </si>
  <si>
    <t>Организация и проведение мониторинга ценовой ситуации в организациях торговли, на розничных рынках, ярмарках и в местах расширенных продаж</t>
  </si>
  <si>
    <t>Формирование и ведение реестра розничных рынков на территории Республики Дагестан, реестра ярмарок, организуемых на территории Республики Дагестан</t>
  </si>
  <si>
    <t>Проведение оценки минимальной  обеспеченности населения Республики Дагестан площадью стационарных торговых объектов</t>
  </si>
  <si>
    <t>Размещение утвержденных схем размещения нестационарных торговых объектов на территории муниципальных образований Республики Дагестан, вносимых в них изменений на официальном сайте Минпромторга РД в информационно-телекоммуникацион-ной сети «Интернет»</t>
  </si>
  <si>
    <t>Проведение работы по информированию участников оборота 
о внедрении  системы обязательной маркировки товаров средствами идентификации
(далее – система маркировки) на потребительском рынке и информационно-разъяснительной работы, направленной на соблюдение интересов малого и среднего бизнеса при реализации государственной политики в сфере внедрения системы маркировки</t>
  </si>
  <si>
    <t>Организация взаимодействия территориальных органов федеральных органов исполнительной власти, правоохранительных органов и органов исполнительной власти и органов местного самоуправления в части противодействия контрафактной и фальсифицированной продукции</t>
  </si>
  <si>
    <t>4.7.</t>
  </si>
  <si>
    <t>4.6.</t>
  </si>
  <si>
    <t>4.5.</t>
  </si>
  <si>
    <t>Организация и проведение фестивалей, выставок, ярмарок товаров и услуг с участием местных товаропроизводителей</t>
  </si>
  <si>
    <t xml:space="preserve">Минпромторг РД,
Минсельхозпрод РД,
органы местного самоуправления муниципальных образований Республики Дагестан (по согласованию)
</t>
  </si>
  <si>
    <t>Минпромторг РД,
Минсельхозпрод РД,
органы местного самоуправления  муниципальных образований Республики Дагестан (по согласованию)</t>
  </si>
  <si>
    <t xml:space="preserve">Минпромторг РД,
органы местного самоуправления муниципальных образований Республики Дагестан (по согласованию)
  </t>
  </si>
  <si>
    <t xml:space="preserve">Минпромторг РД,
органы местного самоуправления муниципальных образований Республики Дагестан (по согласованию)
</t>
  </si>
  <si>
    <t>Минпромторг РД,
Минсельхозпрод РД,
Минобрнауки РД,
Минздрав РД (по согласованию), Дагвино (по согласованию), 
органы местного самоуправления муниципальных образований Республики 
Дагестан (по согласованию)</t>
  </si>
  <si>
    <t>Минпромторг РД,
Минсельхозпрод РД,
УФСБ России по Республике Дагестан (по согласованию),управление  Россельхознад-
зора (по согласованию),
Северо-Кавказское ТУ Росрыболовства, 
(по согласованию),
Дагвино (по согласованию),
органы местного самоуправления муниципальных образований Республики Дагестан (по согласованию)
МВД по Республике Дагестан (по согласованию), Управление Роспотребнадзо-ра по Республике Дагестан (по согласованию), 
Дагтаможня (по согласованию), 
УФНС России по Республике Дагестан (по согласованию),
Территориальный орган Росздравнадзора по Республике Дагестан (по согласованию),
Кавказское межрегиональное</t>
  </si>
  <si>
    <t xml:space="preserve">Минэкономразви-тия РД, </t>
  </si>
  <si>
    <t>Минэкономразви-тия РД, Минпромторг РД,
Миннац РД,
Минсельхозпрод РД,
Минтранс РД,
Минтуризм РД,
Минобрнауки РД,
Минкультуры РД,
Дагпредпринима-тельство,
Представительст-  во МИД России в Махачкале (по согласованию)-</t>
  </si>
  <si>
    <t>Минэкономразви-тия РД</t>
  </si>
  <si>
    <t>Предусмотрено в республиканском бюджете РД на 2023 год*</t>
  </si>
  <si>
    <t>Объем финансирования, предусмотренный в программе на 2023 год (в соответствии с постановлением Правительства РД об утверждении государственной программы)</t>
  </si>
  <si>
    <t>по Бюджету РД № 21 от 06.04.2023 г.</t>
  </si>
  <si>
    <t>по ГП РД №274 в редакции от 15.06.2023 № 242</t>
  </si>
  <si>
    <t>по бюджетной росписи Минфина РД</t>
  </si>
  <si>
    <t>Фактически выделено финансовых средств                         за отчетный период</t>
  </si>
  <si>
    <t>Освоено выделенных финансовых средств                               за отчетный период</t>
  </si>
  <si>
    <t>Уточненный объем финансовых средств                          на отчетную дату</t>
  </si>
  <si>
    <t>16,30 =                    14,46 - Дагдизель,                  1,844900 - Мушарака</t>
  </si>
  <si>
    <t>1,42 =                                  0,65 - Мушарака               0,77 -Дагдизель</t>
  </si>
  <si>
    <t>Внебюджетка за 1 квартал 2023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</si>
</sst>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0.0"/>
    <numFmt numFmtId="165" formatCode="0.000"/>
    <numFmt numFmtId="166" formatCode="0.0000"/>
    <numFmt numFmtId="167" formatCode="#,##0.0"/>
    <numFmt numFmtId="168" formatCode="#,##0.0000"/>
    <numFmt numFmtId="169" formatCode="0.000000"/>
    <numFmt numFmtId="170" formatCode="#,##0.00000"/>
    <numFmt numFmtId="171" formatCode="0.00000"/>
    <numFmt numFmtId="172" formatCode="0.0000000"/>
    <numFmt numFmtId="173" formatCode="#,##0.00000000"/>
    <numFmt numFmtId="174" formatCode="0.00000000"/>
  </numFmts>
  <fonts count="9" x14ac:knownFonts="1">
    <font>
      <sz val="11"/>
      <color theme="1"/>
      <name val="Calibri"/>
      <family val="2"/>
      <charset val="204"/>
      <scheme val="minor"/>
    </font>
    <font>
      <b/>
      <sz val="18"/>
      <name val="Times New Roman"/>
      <family val="1"/>
      <charset val="204"/>
    </font>
    <font>
      <sz val="18"/>
      <name val="Times New Roman"/>
      <family val="1"/>
      <charset val="204"/>
    </font>
    <font>
      <sz val="22"/>
      <name val="Times New Roman"/>
      <family val="1"/>
      <charset val="204"/>
    </font>
    <font>
      <b/>
      <sz val="22"/>
      <name val="Times New Roman"/>
      <family val="1"/>
      <charset val="204"/>
    </font>
    <font>
      <b/>
      <sz val="20"/>
      <name val="Times New Roman"/>
      <family val="1"/>
      <charset val="204"/>
    </font>
    <font>
      <sz val="26"/>
      <name val="Times New Roman"/>
      <family val="1"/>
      <charset val="204"/>
    </font>
    <font>
      <b/>
      <sz val="24"/>
      <name val="Times New Roman"/>
      <family val="1"/>
      <charset val="204"/>
    </font>
    <font>
      <b/>
      <sz val="26"/>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1">
    <xf numFmtId="0" fontId="0" fillId="0" borderId="0" xfId="0"/>
    <xf numFmtId="0" fontId="1" fillId="2" borderId="1" xfId="0" applyFont="1" applyFill="1" applyBorder="1" applyAlignment="1">
      <alignment horizontal="center" vertical="top" wrapText="1"/>
    </xf>
    <xf numFmtId="0" fontId="2" fillId="2" borderId="0" xfId="0" applyFont="1" applyFill="1" applyBorder="1" applyAlignment="1">
      <alignment horizontal="center"/>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2" fillId="2" borderId="0" xfId="0" applyFont="1" applyFill="1" applyAlignment="1">
      <alignment vertical="top"/>
    </xf>
    <xf numFmtId="0" fontId="3" fillId="2" borderId="0" xfId="0" applyFont="1" applyFill="1"/>
    <xf numFmtId="0" fontId="3" fillId="2" borderId="0" xfId="0" applyFont="1" applyFill="1" applyAlignment="1">
      <alignment vertical="top"/>
    </xf>
    <xf numFmtId="0" fontId="4" fillId="2" borderId="9" xfId="0" applyFont="1" applyFill="1" applyBorder="1" applyAlignment="1">
      <alignment horizontal="center" vertical="center" textRotation="90" wrapText="1"/>
    </xf>
    <xf numFmtId="166"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xf>
    <xf numFmtId="0" fontId="4" fillId="2" borderId="8" xfId="0" applyFont="1" applyFill="1" applyBorder="1" applyAlignment="1">
      <alignment vertical="top"/>
    </xf>
    <xf numFmtId="2" fontId="4"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166"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4"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164" fontId="3" fillId="2" borderId="9" xfId="0" applyNumberFormat="1" applyFont="1" applyFill="1" applyBorder="1" applyAlignment="1">
      <alignment horizontal="center" vertical="center"/>
    </xf>
    <xf numFmtId="171" fontId="3" fillId="2" borderId="1" xfId="0" applyNumberFormat="1" applyFont="1" applyFill="1" applyBorder="1" applyAlignment="1">
      <alignment horizontal="center" vertical="center"/>
    </xf>
    <xf numFmtId="17" fontId="4" fillId="2" borderId="8" xfId="0" applyNumberFormat="1" applyFont="1" applyFill="1" applyBorder="1" applyAlignment="1">
      <alignment vertical="top"/>
    </xf>
    <xf numFmtId="16" fontId="4" fillId="2" borderId="8" xfId="0" applyNumberFormat="1" applyFont="1" applyFill="1" applyBorder="1" applyAlignment="1">
      <alignment horizontal="center" vertical="top"/>
    </xf>
    <xf numFmtId="16" fontId="4" fillId="2" borderId="8" xfId="0" applyNumberFormat="1" applyFont="1" applyFill="1" applyBorder="1" applyAlignment="1">
      <alignment vertical="top"/>
    </xf>
    <xf numFmtId="169" fontId="3" fillId="2" borderId="1" xfId="0" applyNumberFormat="1" applyFont="1" applyFill="1" applyBorder="1" applyAlignment="1">
      <alignment horizontal="center" vertical="center"/>
    </xf>
    <xf numFmtId="167" fontId="4" fillId="2" borderId="1" xfId="0" applyNumberFormat="1" applyFont="1" applyFill="1" applyBorder="1" applyAlignment="1">
      <alignment horizontal="center" vertical="center"/>
    </xf>
    <xf numFmtId="167" fontId="4" fillId="2" borderId="9" xfId="0" applyNumberFormat="1" applyFont="1" applyFill="1" applyBorder="1" applyAlignment="1">
      <alignment horizontal="center" vertical="center"/>
    </xf>
    <xf numFmtId="167" fontId="3" fillId="2" borderId="1" xfId="0" applyNumberFormat="1" applyFont="1" applyFill="1" applyBorder="1" applyAlignment="1">
      <alignment horizontal="center" vertical="center"/>
    </xf>
    <xf numFmtId="167" fontId="3" fillId="2" borderId="9" xfId="0" applyNumberFormat="1" applyFont="1" applyFill="1" applyBorder="1" applyAlignment="1">
      <alignment horizontal="center" vertical="center"/>
    </xf>
    <xf numFmtId="168" fontId="4" fillId="2" borderId="1" xfId="0" applyNumberFormat="1" applyFont="1" applyFill="1" applyBorder="1" applyAlignment="1">
      <alignment horizontal="center" vertical="center"/>
    </xf>
    <xf numFmtId="0" fontId="4" fillId="2" borderId="10" xfId="0" applyFont="1" applyFill="1" applyBorder="1" applyAlignment="1">
      <alignment vertical="top"/>
    </xf>
    <xf numFmtId="170" fontId="4" fillId="2" borderId="11" xfId="0" applyNumberFormat="1" applyFont="1" applyFill="1" applyBorder="1" applyAlignment="1">
      <alignment horizontal="center" vertical="center"/>
    </xf>
    <xf numFmtId="0" fontId="3" fillId="2" borderId="2" xfId="0" applyFont="1" applyFill="1" applyBorder="1" applyAlignment="1">
      <alignment vertical="top"/>
    </xf>
    <xf numFmtId="4"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vertical="top"/>
    </xf>
    <xf numFmtId="4" fontId="3" fillId="2" borderId="3" xfId="0" applyNumberFormat="1" applyFont="1" applyFill="1" applyBorder="1" applyAlignment="1">
      <alignment horizontal="center" vertical="center"/>
    </xf>
    <xf numFmtId="0" fontId="3" fillId="2" borderId="3" xfId="0" applyFont="1" applyFill="1" applyBorder="1" applyAlignment="1">
      <alignment horizontal="center" vertical="center"/>
    </xf>
    <xf numFmtId="4" fontId="4" fillId="2" borderId="11" xfId="0" applyNumberFormat="1" applyFont="1" applyFill="1" applyBorder="1" applyAlignment="1">
      <alignment horizontal="center" vertical="center"/>
    </xf>
    <xf numFmtId="0" fontId="1" fillId="2" borderId="11" xfId="0" applyFont="1" applyFill="1" applyBorder="1" applyAlignment="1">
      <alignment horizontal="center" vertical="top" wrapText="1"/>
    </xf>
    <xf numFmtId="164" fontId="4" fillId="2" borderId="9" xfId="0" applyNumberFormat="1" applyFont="1" applyFill="1" applyBorder="1" applyAlignment="1">
      <alignment horizontal="center" vertical="center"/>
    </xf>
    <xf numFmtId="164" fontId="3" fillId="2" borderId="9" xfId="0" applyNumberFormat="1" applyFont="1" applyFill="1" applyBorder="1" applyAlignment="1">
      <alignment horizontal="center" vertical="center" wrapText="1"/>
    </xf>
    <xf numFmtId="0" fontId="5" fillId="2" borderId="1" xfId="0" applyFont="1" applyFill="1" applyBorder="1" applyAlignment="1">
      <alignment horizontal="center" vertical="center" textRotation="90" wrapText="1"/>
    </xf>
    <xf numFmtId="167" fontId="4" fillId="2" borderId="11" xfId="0" applyNumberFormat="1" applyFont="1" applyFill="1" applyBorder="1" applyAlignment="1">
      <alignment horizontal="center" vertical="center"/>
    </xf>
    <xf numFmtId="167" fontId="4" fillId="2" borderId="12" xfId="0" applyNumberFormat="1" applyFont="1" applyFill="1" applyBorder="1" applyAlignment="1">
      <alignment horizontal="center" vertical="center"/>
    </xf>
    <xf numFmtId="0" fontId="6" fillId="2" borderId="0" xfId="0" applyFont="1" applyFill="1" applyAlignment="1">
      <alignment vertical="top"/>
    </xf>
    <xf numFmtId="0" fontId="6" fillId="2" borderId="0" xfId="0" applyFont="1" applyFill="1" applyBorder="1" applyAlignment="1">
      <alignment horizontal="center"/>
    </xf>
    <xf numFmtId="0" fontId="8" fillId="2" borderId="1" xfId="0" applyFont="1" applyFill="1" applyBorder="1" applyAlignment="1">
      <alignment horizontal="center" vertical="top" wrapText="1"/>
    </xf>
    <xf numFmtId="0" fontId="6" fillId="2" borderId="1" xfId="0" applyFont="1" applyFill="1" applyBorder="1" applyAlignment="1">
      <alignment vertical="top" wrapText="1"/>
    </xf>
    <xf numFmtId="0" fontId="8" fillId="2" borderId="11" xfId="0" applyFont="1" applyFill="1" applyBorder="1" applyAlignment="1">
      <alignment vertical="top" wrapText="1"/>
    </xf>
    <xf numFmtId="0" fontId="8" fillId="2" borderId="2" xfId="0" applyFont="1" applyFill="1" applyBorder="1" applyAlignment="1">
      <alignment vertical="top" wrapText="1"/>
    </xf>
    <xf numFmtId="0" fontId="8" fillId="2" borderId="3" xfId="0" applyFont="1" applyFill="1" applyBorder="1" applyAlignment="1">
      <alignment vertical="top" wrapText="1"/>
    </xf>
    <xf numFmtId="2" fontId="3" fillId="2" borderId="9" xfId="0" applyNumberFormat="1" applyFont="1" applyFill="1" applyBorder="1" applyAlignment="1">
      <alignment horizontal="center" vertical="center" wrapText="1"/>
    </xf>
    <xf numFmtId="166" fontId="3" fillId="2" borderId="9" xfId="0" applyNumberFormat="1" applyFont="1" applyFill="1" applyBorder="1" applyAlignment="1">
      <alignment horizontal="center" vertical="center" wrapText="1"/>
    </xf>
    <xf numFmtId="0" fontId="4" fillId="2" borderId="0" xfId="0" applyFont="1" applyFill="1" applyAlignment="1">
      <alignment horizontal="center" vertical="center" wrapText="1"/>
    </xf>
    <xf numFmtId="166" fontId="3" fillId="2" borderId="1" xfId="0" applyNumberFormat="1" applyFont="1" applyFill="1" applyBorder="1" applyAlignment="1">
      <alignment horizontal="center" vertical="center"/>
    </xf>
    <xf numFmtId="0" fontId="4" fillId="2" borderId="0" xfId="0" applyFont="1" applyFill="1" applyAlignment="1">
      <alignment horizontal="center" wrapText="1"/>
    </xf>
    <xf numFmtId="168" fontId="4" fillId="2" borderId="11" xfId="0" applyNumberFormat="1" applyFont="1" applyFill="1" applyBorder="1" applyAlignment="1">
      <alignment horizontal="center" vertical="center"/>
    </xf>
    <xf numFmtId="0" fontId="3" fillId="2" borderId="0" xfId="0" applyFont="1" applyFill="1" applyBorder="1" applyAlignment="1">
      <alignment horizontal="center"/>
    </xf>
    <xf numFmtId="0" fontId="4" fillId="2" borderId="8" xfId="0" applyFont="1" applyFill="1" applyBorder="1" applyAlignment="1">
      <alignment horizontal="center" vertical="top"/>
    </xf>
    <xf numFmtId="0" fontId="8"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90" wrapText="1"/>
    </xf>
    <xf numFmtId="169"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172" fontId="4" fillId="2" borderId="1" xfId="0" applyNumberFormat="1" applyFont="1" applyFill="1" applyBorder="1" applyAlignment="1">
      <alignment horizontal="center" vertical="center"/>
    </xf>
    <xf numFmtId="171" fontId="4" fillId="2" borderId="1" xfId="0" applyNumberFormat="1" applyFont="1" applyFill="1" applyBorder="1" applyAlignment="1">
      <alignment horizontal="center" vertical="center"/>
    </xf>
    <xf numFmtId="166" fontId="4" fillId="2" borderId="1" xfId="0" applyNumberFormat="1" applyFont="1" applyFill="1" applyBorder="1" applyAlignment="1">
      <alignment horizontal="center" vertical="center" wrapText="1"/>
    </xf>
    <xf numFmtId="172" fontId="3" fillId="2" borderId="1" xfId="0" applyNumberFormat="1" applyFont="1" applyFill="1" applyBorder="1" applyAlignment="1">
      <alignment horizontal="center" vertical="center"/>
    </xf>
    <xf numFmtId="174" fontId="3" fillId="2" borderId="1" xfId="0" applyNumberFormat="1" applyFont="1" applyFill="1" applyBorder="1" applyAlignment="1">
      <alignment horizontal="center" vertical="center"/>
    </xf>
    <xf numFmtId="168" fontId="4" fillId="2" borderId="14" xfId="0" applyNumberFormat="1" applyFont="1" applyFill="1" applyBorder="1" applyAlignment="1">
      <alignment horizontal="center"/>
    </xf>
    <xf numFmtId="168" fontId="4" fillId="2" borderId="15" xfId="0" applyNumberFormat="1" applyFont="1" applyFill="1" applyBorder="1" applyAlignment="1">
      <alignment horizont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3" fillId="2" borderId="0" xfId="0" applyFont="1" applyFill="1" applyAlignment="1">
      <alignment horizontal="center"/>
    </xf>
    <xf numFmtId="0" fontId="4" fillId="2" borderId="0" xfId="0" applyFont="1" applyFill="1" applyBorder="1" applyAlignment="1">
      <alignment horizontal="center" vertical="top" wrapText="1"/>
    </xf>
    <xf numFmtId="173" fontId="4" fillId="2" borderId="1" xfId="0" applyNumberFormat="1" applyFont="1" applyFill="1" applyBorder="1" applyAlignment="1">
      <alignment horizontal="center"/>
    </xf>
    <xf numFmtId="170" fontId="4" fillId="2" borderId="1" xfId="0" applyNumberFormat="1" applyFont="1" applyFill="1" applyBorder="1" applyAlignment="1">
      <alignment horizontal="center"/>
    </xf>
    <xf numFmtId="0" fontId="3" fillId="2" borderId="0" xfId="0" applyFont="1" applyFill="1" applyBorder="1" applyAlignment="1">
      <alignment horizontal="center"/>
    </xf>
    <xf numFmtId="0" fontId="3" fillId="2" borderId="0" xfId="0" applyFont="1" applyFill="1" applyBorder="1" applyAlignment="1">
      <alignment horizontal="center" vertical="top" wrapText="1"/>
    </xf>
    <xf numFmtId="0" fontId="3" fillId="2" borderId="0" xfId="0" applyFont="1" applyFill="1" applyBorder="1" applyAlignment="1">
      <alignment horizontal="left" wrapText="1"/>
    </xf>
    <xf numFmtId="0" fontId="4" fillId="2" borderId="4" xfId="0" applyFont="1" applyFill="1" applyBorder="1" applyAlignment="1">
      <alignment horizontal="center" vertical="top" wrapText="1"/>
    </xf>
    <xf numFmtId="0" fontId="4" fillId="2" borderId="5" xfId="0" applyFont="1" applyFill="1" applyBorder="1" applyAlignment="1">
      <alignment horizontal="center" vertical="top"/>
    </xf>
    <xf numFmtId="0" fontId="4" fillId="2" borderId="8" xfId="0" applyFont="1" applyFill="1" applyBorder="1" applyAlignment="1">
      <alignment horizontal="center" vertical="top"/>
    </xf>
    <xf numFmtId="0" fontId="8" fillId="2" borderId="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2" borderId="6" xfId="0" applyFont="1" applyFill="1" applyBorder="1" applyAlignment="1">
      <alignment horizontal="center" vertical="top" wrapText="1"/>
    </xf>
    <xf numFmtId="0" fontId="4" fillId="2" borderId="6" xfId="0" applyFont="1" applyFill="1" applyBorder="1" applyAlignment="1">
      <alignment horizontal="center" vertical="center" textRotation="90" wrapText="1"/>
    </xf>
    <xf numFmtId="0" fontId="4" fillId="2" borderId="1" xfId="0" applyFont="1" applyFill="1" applyBorder="1" applyAlignment="1">
      <alignment horizontal="center" vertical="center" textRotation="90" wrapText="1"/>
    </xf>
    <xf numFmtId="0" fontId="7" fillId="2" borderId="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79"/>
  <sheetViews>
    <sheetView tabSelected="1" view="pageBreakPreview" topLeftCell="A20" zoomScale="32" zoomScaleNormal="32" zoomScaleSheetLayoutView="32" workbookViewId="0">
      <selection activeCell="M23" sqref="M23"/>
    </sheetView>
  </sheetViews>
  <sheetFormatPr defaultColWidth="8.85546875" defaultRowHeight="33" x14ac:dyDescent="0.4"/>
  <cols>
    <col min="1" max="1" width="2.42578125" style="6" customWidth="1"/>
    <col min="2" max="2" width="9.7109375" style="7" customWidth="1"/>
    <col min="3" max="3" width="84.85546875" style="47" customWidth="1"/>
    <col min="4" max="4" width="27" style="5" customWidth="1"/>
    <col min="5" max="5" width="25.85546875" style="6" customWidth="1"/>
    <col min="6" max="6" width="22.85546875" style="6" customWidth="1"/>
    <col min="7" max="7" width="23.28515625" style="6" customWidth="1"/>
    <col min="8" max="8" width="14.42578125" style="6" customWidth="1"/>
    <col min="9" max="9" width="18.5703125" style="6" customWidth="1"/>
    <col min="10" max="10" width="27.140625" style="6" customWidth="1"/>
    <col min="11" max="11" width="27" style="6" customWidth="1"/>
    <col min="12" max="12" width="23.5703125" style="6" customWidth="1"/>
    <col min="13" max="13" width="36.42578125" style="6" customWidth="1"/>
    <col min="14" max="14" width="17.7109375" style="6" customWidth="1"/>
    <col min="15" max="15" width="27.140625" style="6" customWidth="1"/>
    <col min="16" max="16" width="29.28515625" style="6" customWidth="1"/>
    <col min="17" max="17" width="25.5703125" style="6" customWidth="1"/>
    <col min="18" max="18" width="25" style="6" customWidth="1"/>
    <col min="19" max="20" width="13" style="6" customWidth="1"/>
    <col min="21" max="21" width="30.5703125" style="6" customWidth="1"/>
    <col min="22" max="22" width="20.85546875" style="6" customWidth="1"/>
    <col min="23" max="23" width="25.28515625" style="6" customWidth="1"/>
    <col min="24" max="24" width="15.28515625" style="6" customWidth="1"/>
    <col min="25" max="25" width="18.42578125" style="6" customWidth="1"/>
    <col min="26" max="26" width="43" style="6" customWidth="1"/>
    <col min="27" max="27" width="21.5703125" style="6" bestFit="1" customWidth="1"/>
    <col min="28" max="16384" width="8.85546875" style="6"/>
  </cols>
  <sheetData>
    <row r="1" spans="2:26" ht="17.25" customHeight="1" x14ac:dyDescent="0.4"/>
    <row r="2" spans="2:26" ht="37.5" customHeight="1" x14ac:dyDescent="0.4">
      <c r="B2" s="87"/>
      <c r="C2" s="87"/>
      <c r="D2" s="87"/>
      <c r="E2" s="87"/>
      <c r="F2" s="87"/>
      <c r="G2" s="87"/>
      <c r="H2" s="87"/>
      <c r="I2" s="87"/>
      <c r="J2" s="87"/>
      <c r="K2" s="87"/>
      <c r="L2" s="87"/>
      <c r="M2" s="87"/>
      <c r="N2" s="87"/>
      <c r="O2" s="87"/>
      <c r="P2" s="87"/>
      <c r="Q2" s="87"/>
      <c r="R2" s="87"/>
      <c r="S2" s="87"/>
      <c r="T2" s="87"/>
      <c r="U2" s="87"/>
      <c r="V2" s="88" t="s">
        <v>75</v>
      </c>
      <c r="W2" s="88"/>
      <c r="X2" s="88"/>
      <c r="Y2" s="88"/>
    </row>
    <row r="3" spans="2:26" ht="76.5" customHeight="1" x14ac:dyDescent="0.45">
      <c r="B3" s="60"/>
      <c r="C3" s="48"/>
      <c r="D3" s="2"/>
      <c r="E3" s="60"/>
      <c r="F3" s="60"/>
      <c r="G3" s="60"/>
      <c r="H3" s="60"/>
      <c r="I3" s="60"/>
      <c r="J3" s="60"/>
      <c r="K3" s="60"/>
      <c r="L3" s="60"/>
      <c r="M3" s="60"/>
      <c r="N3" s="60"/>
      <c r="O3" s="60"/>
      <c r="P3" s="60"/>
      <c r="Q3" s="60"/>
      <c r="R3" s="60"/>
      <c r="S3" s="60"/>
      <c r="T3" s="60"/>
      <c r="U3" s="60"/>
      <c r="V3" s="89" t="s">
        <v>82</v>
      </c>
      <c r="W3" s="89"/>
      <c r="X3" s="89"/>
      <c r="Y3" s="89"/>
    </row>
    <row r="4" spans="2:26" ht="86.25" customHeight="1" thickBot="1" x14ac:dyDescent="0.45">
      <c r="B4" s="90" t="s">
        <v>83</v>
      </c>
      <c r="C4" s="84"/>
      <c r="D4" s="84"/>
      <c r="E4" s="84"/>
      <c r="F4" s="84"/>
      <c r="G4" s="84"/>
      <c r="H4" s="84"/>
      <c r="I4" s="84"/>
      <c r="J4" s="84"/>
      <c r="K4" s="84"/>
      <c r="L4" s="84"/>
      <c r="M4" s="84"/>
      <c r="N4" s="84"/>
      <c r="O4" s="84"/>
      <c r="P4" s="84"/>
      <c r="Q4" s="84"/>
      <c r="R4" s="84"/>
      <c r="S4" s="84"/>
      <c r="T4" s="84"/>
      <c r="U4" s="84"/>
      <c r="V4" s="84"/>
      <c r="W4" s="84"/>
      <c r="X4" s="84"/>
      <c r="Y4" s="84"/>
    </row>
    <row r="5" spans="2:26" ht="144.75" customHeight="1" x14ac:dyDescent="0.4">
      <c r="B5" s="91" t="s">
        <v>0</v>
      </c>
      <c r="C5" s="93" t="s">
        <v>2</v>
      </c>
      <c r="D5" s="95" t="s">
        <v>3</v>
      </c>
      <c r="E5" s="97" t="s">
        <v>139</v>
      </c>
      <c r="F5" s="97"/>
      <c r="G5" s="97"/>
      <c r="H5" s="97"/>
      <c r="I5" s="97"/>
      <c r="J5" s="98" t="s">
        <v>138</v>
      </c>
      <c r="K5" s="100" t="s">
        <v>145</v>
      </c>
      <c r="L5" s="100"/>
      <c r="M5" s="100"/>
      <c r="N5" s="100"/>
      <c r="O5" s="100"/>
      <c r="P5" s="76" t="s">
        <v>143</v>
      </c>
      <c r="Q5" s="76"/>
      <c r="R5" s="76"/>
      <c r="S5" s="76"/>
      <c r="T5" s="76"/>
      <c r="U5" s="76" t="s">
        <v>144</v>
      </c>
      <c r="V5" s="76"/>
      <c r="W5" s="76"/>
      <c r="X5" s="76"/>
      <c r="Y5" s="77"/>
    </row>
    <row r="6" spans="2:26" ht="54" customHeight="1" x14ac:dyDescent="0.4">
      <c r="B6" s="92"/>
      <c r="C6" s="94"/>
      <c r="D6" s="96"/>
      <c r="E6" s="78" t="s">
        <v>4</v>
      </c>
      <c r="F6" s="78" t="s">
        <v>5</v>
      </c>
      <c r="G6" s="78"/>
      <c r="H6" s="78"/>
      <c r="I6" s="78"/>
      <c r="J6" s="99"/>
      <c r="K6" s="79" t="s">
        <v>4</v>
      </c>
      <c r="L6" s="78" t="s">
        <v>5</v>
      </c>
      <c r="M6" s="78"/>
      <c r="N6" s="78"/>
      <c r="O6" s="78"/>
      <c r="P6" s="78" t="s">
        <v>4</v>
      </c>
      <c r="Q6" s="81" t="s">
        <v>5</v>
      </c>
      <c r="R6" s="81"/>
      <c r="S6" s="81"/>
      <c r="T6" s="81"/>
      <c r="U6" s="78" t="s">
        <v>4</v>
      </c>
      <c r="V6" s="81" t="s">
        <v>5</v>
      </c>
      <c r="W6" s="81"/>
      <c r="X6" s="81"/>
      <c r="Y6" s="82"/>
    </row>
    <row r="7" spans="2:26" ht="245.25" customHeight="1" x14ac:dyDescent="0.4">
      <c r="B7" s="92"/>
      <c r="C7" s="94"/>
      <c r="D7" s="96"/>
      <c r="E7" s="78"/>
      <c r="F7" s="66" t="s">
        <v>12</v>
      </c>
      <c r="G7" s="66" t="s">
        <v>6</v>
      </c>
      <c r="H7" s="66" t="s">
        <v>7</v>
      </c>
      <c r="I7" s="66" t="s">
        <v>8</v>
      </c>
      <c r="J7" s="99"/>
      <c r="K7" s="80"/>
      <c r="L7" s="44" t="s">
        <v>13</v>
      </c>
      <c r="M7" s="44" t="s">
        <v>6</v>
      </c>
      <c r="N7" s="44" t="s">
        <v>7</v>
      </c>
      <c r="O7" s="44" t="s">
        <v>8</v>
      </c>
      <c r="P7" s="78"/>
      <c r="Q7" s="66" t="s">
        <v>13</v>
      </c>
      <c r="R7" s="66" t="s">
        <v>6</v>
      </c>
      <c r="S7" s="66" t="s">
        <v>7</v>
      </c>
      <c r="T7" s="66" t="s">
        <v>8</v>
      </c>
      <c r="U7" s="78"/>
      <c r="V7" s="66" t="s">
        <v>14</v>
      </c>
      <c r="W7" s="66" t="s">
        <v>6</v>
      </c>
      <c r="X7" s="66" t="s">
        <v>7</v>
      </c>
      <c r="Y7" s="8" t="s">
        <v>8</v>
      </c>
      <c r="Z7" s="58" t="s">
        <v>148</v>
      </c>
    </row>
    <row r="8" spans="2:26" ht="24" customHeight="1" x14ac:dyDescent="0.4">
      <c r="B8" s="61">
        <v>1</v>
      </c>
      <c r="C8" s="49">
        <v>2</v>
      </c>
      <c r="D8" s="1">
        <v>3</v>
      </c>
      <c r="E8" s="64">
        <v>4</v>
      </c>
      <c r="F8" s="65">
        <v>5</v>
      </c>
      <c r="G8" s="65">
        <v>6</v>
      </c>
      <c r="H8" s="65">
        <v>7</v>
      </c>
      <c r="I8" s="65">
        <v>8</v>
      </c>
      <c r="J8" s="65">
        <v>9</v>
      </c>
      <c r="K8" s="65">
        <v>10</v>
      </c>
      <c r="L8" s="65">
        <v>11</v>
      </c>
      <c r="M8" s="65">
        <v>12</v>
      </c>
      <c r="N8" s="65">
        <v>13</v>
      </c>
      <c r="O8" s="65">
        <v>14</v>
      </c>
      <c r="P8" s="65">
        <v>15</v>
      </c>
      <c r="Q8" s="65">
        <v>16</v>
      </c>
      <c r="R8" s="65">
        <v>17</v>
      </c>
      <c r="S8" s="65">
        <v>18</v>
      </c>
      <c r="T8" s="65">
        <v>19</v>
      </c>
      <c r="U8" s="65">
        <v>20</v>
      </c>
      <c r="V8" s="65">
        <v>21</v>
      </c>
      <c r="W8" s="65">
        <v>22</v>
      </c>
      <c r="X8" s="65">
        <v>23</v>
      </c>
      <c r="Y8" s="65">
        <v>24</v>
      </c>
    </row>
    <row r="9" spans="2:26" ht="139.5" customHeight="1" x14ac:dyDescent="0.4">
      <c r="B9" s="61" t="s">
        <v>1</v>
      </c>
      <c r="C9" s="62" t="s">
        <v>31</v>
      </c>
      <c r="D9" s="1" t="s">
        <v>30</v>
      </c>
      <c r="E9" s="9">
        <f t="shared" ref="E9:S9" si="0">E10+E11+E12+E14+E15+E16+E17+E18+E20+E21+E22+E23+E24+E25+E26+E28+E29+E30+E31+E32</f>
        <v>652.08939999999996</v>
      </c>
      <c r="F9" s="9">
        <f t="shared" si="0"/>
        <v>68.975800000000007</v>
      </c>
      <c r="G9" s="9">
        <f t="shared" si="0"/>
        <v>202.11359999999999</v>
      </c>
      <c r="H9" s="10">
        <f t="shared" si="0"/>
        <v>0</v>
      </c>
      <c r="I9" s="10">
        <f t="shared" si="0"/>
        <v>381</v>
      </c>
      <c r="J9" s="9">
        <f t="shared" si="0"/>
        <v>271.08939999999996</v>
      </c>
      <c r="K9" s="9">
        <f t="shared" si="0"/>
        <v>642.07428055000003</v>
      </c>
      <c r="L9" s="9">
        <f t="shared" si="0"/>
        <v>68.975800000000007</v>
      </c>
      <c r="M9" s="67">
        <f t="shared" si="0"/>
        <v>192.09848055</v>
      </c>
      <c r="N9" s="10">
        <f t="shared" si="0"/>
        <v>0</v>
      </c>
      <c r="O9" s="10">
        <f t="shared" si="0"/>
        <v>381</v>
      </c>
      <c r="P9" s="9">
        <f t="shared" si="0"/>
        <v>187.74769755</v>
      </c>
      <c r="Q9" s="9">
        <f t="shared" si="0"/>
        <v>68.975800000000007</v>
      </c>
      <c r="R9" s="9">
        <f t="shared" si="0"/>
        <v>118.77189755000001</v>
      </c>
      <c r="S9" s="10">
        <f t="shared" si="0"/>
        <v>0</v>
      </c>
      <c r="T9" s="10">
        <v>0</v>
      </c>
      <c r="U9" s="9">
        <f>U10+U11+U12+U14+U15+U16+U17+U18+U20+U21+U22+U23+U24+U25+U26+U28+U29+U30+U31+U32</f>
        <v>97.021821100000011</v>
      </c>
      <c r="V9" s="9">
        <f t="shared" ref="V9:Y9" si="1">V10+V11+V12+V14+V15+V16+V17+V18+V20+V21+V22+V23+V24+V25+V26+V28+V29+V30+V31+V32</f>
        <v>0</v>
      </c>
      <c r="W9" s="9">
        <f t="shared" si="1"/>
        <v>79.296921099999992</v>
      </c>
      <c r="X9" s="9">
        <f t="shared" si="1"/>
        <v>0</v>
      </c>
      <c r="Y9" s="9">
        <f t="shared" si="1"/>
        <v>17.724899999999998</v>
      </c>
    </row>
    <row r="10" spans="2:26" ht="218.25" customHeight="1" x14ac:dyDescent="0.4">
      <c r="B10" s="11" t="s">
        <v>15</v>
      </c>
      <c r="C10" s="50" t="s">
        <v>84</v>
      </c>
      <c r="D10" s="1" t="s">
        <v>30</v>
      </c>
      <c r="E10" s="12">
        <f>SUM(F10:I10)</f>
        <v>147</v>
      </c>
      <c r="F10" s="13">
        <v>0</v>
      </c>
      <c r="G10" s="13">
        <v>51</v>
      </c>
      <c r="H10" s="13">
        <v>0</v>
      </c>
      <c r="I10" s="13">
        <v>96</v>
      </c>
      <c r="J10" s="10">
        <v>51</v>
      </c>
      <c r="K10" s="10">
        <f>SUM(L10:O10)</f>
        <v>147</v>
      </c>
      <c r="L10" s="10">
        <v>0</v>
      </c>
      <c r="M10" s="13">
        <v>51</v>
      </c>
      <c r="N10" s="13">
        <v>0</v>
      </c>
      <c r="O10" s="13">
        <v>96</v>
      </c>
      <c r="P10" s="68">
        <f>SUM(Q10:T10)</f>
        <v>32.128999999999998</v>
      </c>
      <c r="Q10" s="13">
        <v>0</v>
      </c>
      <c r="R10" s="9">
        <v>32.128999999999998</v>
      </c>
      <c r="S10" s="13">
        <v>0</v>
      </c>
      <c r="T10" s="13">
        <v>0</v>
      </c>
      <c r="U10" s="69">
        <f>SUM(V10:Y10)</f>
        <v>39.878728100000004</v>
      </c>
      <c r="V10" s="13">
        <v>0</v>
      </c>
      <c r="W10" s="70">
        <v>23.5738281</v>
      </c>
      <c r="X10" s="13">
        <v>0</v>
      </c>
      <c r="Y10" s="55">
        <f>14.46+1.8449</f>
        <v>16.3049</v>
      </c>
      <c r="Z10" s="56" t="s">
        <v>146</v>
      </c>
    </row>
    <row r="11" spans="2:26" ht="141.75" customHeight="1" x14ac:dyDescent="0.4">
      <c r="B11" s="11" t="s">
        <v>16</v>
      </c>
      <c r="C11" s="50" t="s">
        <v>85</v>
      </c>
      <c r="D11" s="1" t="s">
        <v>30</v>
      </c>
      <c r="E11" s="9">
        <f t="shared" ref="E11:E16" si="2">SUM(F11:I11)</f>
        <v>268.97579999999999</v>
      </c>
      <c r="F11" s="14">
        <v>68.975800000000007</v>
      </c>
      <c r="G11" s="13">
        <v>20</v>
      </c>
      <c r="H11" s="13">
        <v>0</v>
      </c>
      <c r="I11" s="13">
        <v>180</v>
      </c>
      <c r="J11" s="71">
        <f>SUM(L11:M11)</f>
        <v>88.975800000000007</v>
      </c>
      <c r="K11" s="10">
        <f t="shared" ref="K11:K12" si="3">SUM(L11:O11)</f>
        <v>268.97579999999999</v>
      </c>
      <c r="L11" s="14">
        <v>68.975800000000007</v>
      </c>
      <c r="M11" s="13">
        <v>20</v>
      </c>
      <c r="N11" s="13">
        <v>0</v>
      </c>
      <c r="O11" s="13">
        <v>180</v>
      </c>
      <c r="P11" s="68">
        <f t="shared" ref="P11:P32" si="4">SUM(Q11:T11)</f>
        <v>88.975800000000007</v>
      </c>
      <c r="Q11" s="15">
        <v>68.975800000000007</v>
      </c>
      <c r="R11" s="13">
        <v>20</v>
      </c>
      <c r="S11" s="13">
        <v>0</v>
      </c>
      <c r="T11" s="13">
        <v>0</v>
      </c>
      <c r="U11" s="10">
        <f t="shared" ref="U11:U32" si="5">SUM(V11:Y11)</f>
        <v>0</v>
      </c>
      <c r="V11" s="13">
        <v>0</v>
      </c>
      <c r="W11" s="13">
        <v>0</v>
      </c>
      <c r="X11" s="13">
        <v>0</v>
      </c>
      <c r="Y11" s="43">
        <v>0</v>
      </c>
      <c r="Z11" s="56"/>
    </row>
    <row r="12" spans="2:26" ht="270.75" customHeight="1" x14ac:dyDescent="0.4">
      <c r="B12" s="11" t="s">
        <v>17</v>
      </c>
      <c r="C12" s="50" t="s">
        <v>86</v>
      </c>
      <c r="D12" s="1" t="s">
        <v>30</v>
      </c>
      <c r="E12" s="10">
        <f t="shared" si="2"/>
        <v>0</v>
      </c>
      <c r="F12" s="17">
        <v>0</v>
      </c>
      <c r="G12" s="17">
        <v>0</v>
      </c>
      <c r="H12" s="17">
        <v>0</v>
      </c>
      <c r="I12" s="17">
        <v>0</v>
      </c>
      <c r="J12" s="10">
        <v>0</v>
      </c>
      <c r="K12" s="10">
        <f t="shared" si="3"/>
        <v>0</v>
      </c>
      <c r="L12" s="10">
        <v>0</v>
      </c>
      <c r="M12" s="10">
        <v>0</v>
      </c>
      <c r="N12" s="10">
        <v>0</v>
      </c>
      <c r="O12" s="10">
        <v>0</v>
      </c>
      <c r="P12" s="10">
        <f t="shared" si="4"/>
        <v>0</v>
      </c>
      <c r="Q12" s="17">
        <v>0</v>
      </c>
      <c r="R12" s="10">
        <v>0</v>
      </c>
      <c r="S12" s="17">
        <v>0</v>
      </c>
      <c r="T12" s="13">
        <v>0</v>
      </c>
      <c r="U12" s="10">
        <f t="shared" si="5"/>
        <v>1.42</v>
      </c>
      <c r="V12" s="17">
        <v>0</v>
      </c>
      <c r="W12" s="17">
        <v>0</v>
      </c>
      <c r="X12" s="17">
        <v>0</v>
      </c>
      <c r="Y12" s="54">
        <f>0.3+0.35+0.1+0.67</f>
        <v>1.42</v>
      </c>
      <c r="Z12" s="56" t="s">
        <v>147</v>
      </c>
    </row>
    <row r="13" spans="2:26" ht="27.75" customHeight="1" x14ac:dyDescent="0.4">
      <c r="B13" s="19">
        <v>1</v>
      </c>
      <c r="C13" s="62">
        <v>2</v>
      </c>
      <c r="D13" s="63">
        <v>3</v>
      </c>
      <c r="E13" s="65">
        <v>4</v>
      </c>
      <c r="F13" s="65">
        <v>5</v>
      </c>
      <c r="G13" s="65">
        <v>6</v>
      </c>
      <c r="H13" s="65">
        <v>7</v>
      </c>
      <c r="I13" s="65">
        <v>8</v>
      </c>
      <c r="J13" s="65">
        <v>9</v>
      </c>
      <c r="K13" s="65">
        <v>10</v>
      </c>
      <c r="L13" s="65">
        <v>11</v>
      </c>
      <c r="M13" s="65">
        <v>12</v>
      </c>
      <c r="N13" s="65">
        <v>13</v>
      </c>
      <c r="O13" s="65">
        <v>14</v>
      </c>
      <c r="P13" s="65">
        <v>15</v>
      </c>
      <c r="Q13" s="65">
        <v>16</v>
      </c>
      <c r="R13" s="65">
        <v>17</v>
      </c>
      <c r="S13" s="65">
        <v>18</v>
      </c>
      <c r="T13" s="65">
        <v>19</v>
      </c>
      <c r="U13" s="65">
        <v>20</v>
      </c>
      <c r="V13" s="65">
        <v>21</v>
      </c>
      <c r="W13" s="65">
        <v>22</v>
      </c>
      <c r="X13" s="65">
        <v>23</v>
      </c>
      <c r="Y13" s="65">
        <v>24</v>
      </c>
    </row>
    <row r="14" spans="2:26" ht="272.25" customHeight="1" x14ac:dyDescent="0.4">
      <c r="B14" s="11" t="s">
        <v>18</v>
      </c>
      <c r="C14" s="50" t="s">
        <v>87</v>
      </c>
      <c r="D14" s="1" t="s">
        <v>30</v>
      </c>
      <c r="E14" s="10">
        <f t="shared" si="2"/>
        <v>0</v>
      </c>
      <c r="F14" s="17">
        <v>0</v>
      </c>
      <c r="G14" s="17">
        <v>0</v>
      </c>
      <c r="H14" s="17">
        <v>0</v>
      </c>
      <c r="I14" s="17">
        <v>0</v>
      </c>
      <c r="J14" s="10">
        <v>0</v>
      </c>
      <c r="K14" s="10">
        <f t="shared" ref="K14:K73" si="6">SUM(L14:O14)</f>
        <v>0</v>
      </c>
      <c r="L14" s="10">
        <v>0</v>
      </c>
      <c r="M14" s="10">
        <v>0</v>
      </c>
      <c r="N14" s="10">
        <v>0</v>
      </c>
      <c r="O14" s="10">
        <v>0</v>
      </c>
      <c r="P14" s="10">
        <f t="shared" si="4"/>
        <v>0</v>
      </c>
      <c r="Q14" s="17">
        <v>0</v>
      </c>
      <c r="R14" s="17">
        <v>0</v>
      </c>
      <c r="S14" s="17">
        <v>0</v>
      </c>
      <c r="T14" s="13">
        <v>0</v>
      </c>
      <c r="U14" s="10">
        <f t="shared" si="5"/>
        <v>0</v>
      </c>
      <c r="V14" s="17">
        <v>0</v>
      </c>
      <c r="W14" s="17">
        <v>0</v>
      </c>
      <c r="X14" s="17">
        <v>0</v>
      </c>
      <c r="Y14" s="43">
        <v>0</v>
      </c>
    </row>
    <row r="15" spans="2:26" ht="207.75" customHeight="1" x14ac:dyDescent="0.4">
      <c r="B15" s="11" t="s">
        <v>19</v>
      </c>
      <c r="C15" s="50" t="s">
        <v>88</v>
      </c>
      <c r="D15" s="1" t="s">
        <v>30</v>
      </c>
      <c r="E15" s="10">
        <f t="shared" si="2"/>
        <v>0</v>
      </c>
      <c r="F15" s="17">
        <v>0</v>
      </c>
      <c r="G15" s="17">
        <v>0</v>
      </c>
      <c r="H15" s="17">
        <v>0</v>
      </c>
      <c r="I15" s="17">
        <v>0</v>
      </c>
      <c r="J15" s="10">
        <v>0</v>
      </c>
      <c r="K15" s="10">
        <f t="shared" si="6"/>
        <v>0</v>
      </c>
      <c r="L15" s="10">
        <v>0</v>
      </c>
      <c r="M15" s="10">
        <v>0</v>
      </c>
      <c r="N15" s="10">
        <v>0</v>
      </c>
      <c r="O15" s="10">
        <v>0</v>
      </c>
      <c r="P15" s="10">
        <f t="shared" si="4"/>
        <v>0</v>
      </c>
      <c r="Q15" s="17">
        <v>0</v>
      </c>
      <c r="R15" s="17">
        <v>0</v>
      </c>
      <c r="S15" s="17">
        <v>0</v>
      </c>
      <c r="T15" s="17">
        <v>0</v>
      </c>
      <c r="U15" s="10">
        <f t="shared" si="5"/>
        <v>0</v>
      </c>
      <c r="V15" s="17">
        <v>0</v>
      </c>
      <c r="W15" s="17">
        <v>0</v>
      </c>
      <c r="X15" s="17">
        <v>0</v>
      </c>
      <c r="Y15" s="21">
        <v>0</v>
      </c>
    </row>
    <row r="16" spans="2:26" ht="309.75" customHeight="1" x14ac:dyDescent="0.4">
      <c r="B16" s="11" t="s">
        <v>20</v>
      </c>
      <c r="C16" s="50" t="s">
        <v>89</v>
      </c>
      <c r="D16" s="1" t="s">
        <v>30</v>
      </c>
      <c r="E16" s="10">
        <f t="shared" si="2"/>
        <v>0</v>
      </c>
      <c r="F16" s="17">
        <v>0</v>
      </c>
      <c r="G16" s="17">
        <v>0</v>
      </c>
      <c r="H16" s="17">
        <v>0</v>
      </c>
      <c r="I16" s="17">
        <v>0</v>
      </c>
      <c r="J16" s="10">
        <v>0</v>
      </c>
      <c r="K16" s="10">
        <f t="shared" si="6"/>
        <v>0</v>
      </c>
      <c r="L16" s="10">
        <v>0</v>
      </c>
      <c r="M16" s="10">
        <v>0</v>
      </c>
      <c r="N16" s="10">
        <v>0</v>
      </c>
      <c r="O16" s="10">
        <v>0</v>
      </c>
      <c r="P16" s="10">
        <f t="shared" si="4"/>
        <v>0</v>
      </c>
      <c r="Q16" s="17">
        <v>0</v>
      </c>
      <c r="R16" s="17">
        <v>0</v>
      </c>
      <c r="S16" s="17">
        <v>0</v>
      </c>
      <c r="T16" s="13">
        <v>0</v>
      </c>
      <c r="U16" s="10">
        <f t="shared" si="5"/>
        <v>0</v>
      </c>
      <c r="V16" s="17">
        <v>0</v>
      </c>
      <c r="W16" s="10">
        <v>0</v>
      </c>
      <c r="X16" s="17">
        <v>0</v>
      </c>
      <c r="Y16" s="43">
        <v>0</v>
      </c>
    </row>
    <row r="17" spans="2:25" ht="297" customHeight="1" x14ac:dyDescent="0.4">
      <c r="B17" s="11" t="s">
        <v>21</v>
      </c>
      <c r="C17" s="50" t="s">
        <v>90</v>
      </c>
      <c r="D17" s="1" t="s">
        <v>30</v>
      </c>
      <c r="E17" s="10">
        <f t="shared" ref="E17:E32" si="7">SUM(F17:I17)</f>
        <v>0</v>
      </c>
      <c r="F17" s="17">
        <v>0</v>
      </c>
      <c r="G17" s="17">
        <v>0</v>
      </c>
      <c r="H17" s="17">
        <v>0</v>
      </c>
      <c r="I17" s="17">
        <v>0</v>
      </c>
      <c r="J17" s="10">
        <v>0</v>
      </c>
      <c r="K17" s="10">
        <f t="shared" si="6"/>
        <v>0</v>
      </c>
      <c r="L17" s="10">
        <v>0</v>
      </c>
      <c r="M17" s="10">
        <v>0</v>
      </c>
      <c r="N17" s="10">
        <v>0</v>
      </c>
      <c r="O17" s="10">
        <v>0</v>
      </c>
      <c r="P17" s="10">
        <f t="shared" si="4"/>
        <v>0</v>
      </c>
      <c r="Q17" s="17">
        <v>0</v>
      </c>
      <c r="R17" s="17">
        <v>0</v>
      </c>
      <c r="S17" s="17">
        <v>0</v>
      </c>
      <c r="T17" s="17">
        <v>0</v>
      </c>
      <c r="U17" s="10">
        <f t="shared" si="5"/>
        <v>0</v>
      </c>
      <c r="V17" s="17">
        <v>0</v>
      </c>
      <c r="W17" s="17">
        <v>0</v>
      </c>
      <c r="X17" s="17">
        <v>0</v>
      </c>
      <c r="Y17" s="21">
        <v>0</v>
      </c>
    </row>
    <row r="18" spans="2:25" ht="215.25" customHeight="1" x14ac:dyDescent="0.4">
      <c r="B18" s="11" t="s">
        <v>22</v>
      </c>
      <c r="C18" s="50" t="s">
        <v>91</v>
      </c>
      <c r="D18" s="1" t="s">
        <v>30</v>
      </c>
      <c r="E18" s="10">
        <f t="shared" si="7"/>
        <v>0</v>
      </c>
      <c r="F18" s="17">
        <v>0</v>
      </c>
      <c r="G18" s="17">
        <v>0</v>
      </c>
      <c r="H18" s="17">
        <v>0</v>
      </c>
      <c r="I18" s="10">
        <v>0</v>
      </c>
      <c r="J18" s="10">
        <v>0</v>
      </c>
      <c r="K18" s="10">
        <f t="shared" si="6"/>
        <v>0</v>
      </c>
      <c r="L18" s="10">
        <v>0</v>
      </c>
      <c r="M18" s="10">
        <v>0</v>
      </c>
      <c r="N18" s="10">
        <v>0</v>
      </c>
      <c r="O18" s="10">
        <v>0</v>
      </c>
      <c r="P18" s="10">
        <f t="shared" si="4"/>
        <v>0</v>
      </c>
      <c r="Q18" s="17">
        <v>0</v>
      </c>
      <c r="R18" s="17">
        <v>0</v>
      </c>
      <c r="S18" s="17">
        <v>0</v>
      </c>
      <c r="T18" s="13">
        <v>0</v>
      </c>
      <c r="U18" s="10">
        <f t="shared" si="5"/>
        <v>0</v>
      </c>
      <c r="V18" s="17">
        <v>0</v>
      </c>
      <c r="W18" s="17">
        <v>0</v>
      </c>
      <c r="X18" s="17">
        <v>0</v>
      </c>
      <c r="Y18" s="21">
        <v>0</v>
      </c>
    </row>
    <row r="19" spans="2:25" ht="27.75" customHeight="1" x14ac:dyDescent="0.4">
      <c r="B19" s="19">
        <v>1</v>
      </c>
      <c r="C19" s="62">
        <v>2</v>
      </c>
      <c r="D19" s="63">
        <v>3</v>
      </c>
      <c r="E19" s="65">
        <v>4</v>
      </c>
      <c r="F19" s="65">
        <v>5</v>
      </c>
      <c r="G19" s="65">
        <v>6</v>
      </c>
      <c r="H19" s="65">
        <v>7</v>
      </c>
      <c r="I19" s="65">
        <v>8</v>
      </c>
      <c r="J19" s="65">
        <v>9</v>
      </c>
      <c r="K19" s="65">
        <v>10</v>
      </c>
      <c r="L19" s="65">
        <v>11</v>
      </c>
      <c r="M19" s="65">
        <v>12</v>
      </c>
      <c r="N19" s="65">
        <v>13</v>
      </c>
      <c r="O19" s="65">
        <v>14</v>
      </c>
      <c r="P19" s="65">
        <v>15</v>
      </c>
      <c r="Q19" s="65">
        <v>16</v>
      </c>
      <c r="R19" s="65">
        <v>17</v>
      </c>
      <c r="S19" s="65">
        <v>18</v>
      </c>
      <c r="T19" s="65">
        <v>19</v>
      </c>
      <c r="U19" s="65">
        <v>20</v>
      </c>
      <c r="V19" s="65">
        <v>21</v>
      </c>
      <c r="W19" s="65">
        <v>22</v>
      </c>
      <c r="X19" s="65">
        <v>23</v>
      </c>
      <c r="Y19" s="65">
        <v>24</v>
      </c>
    </row>
    <row r="20" spans="2:25" ht="212.25" customHeight="1" x14ac:dyDescent="0.4">
      <c r="B20" s="11" t="s">
        <v>23</v>
      </c>
      <c r="C20" s="50" t="s">
        <v>92</v>
      </c>
      <c r="D20" s="1" t="s">
        <v>30</v>
      </c>
      <c r="E20" s="10">
        <f t="shared" si="7"/>
        <v>0</v>
      </c>
      <c r="F20" s="17">
        <v>0</v>
      </c>
      <c r="G20" s="17">
        <v>0</v>
      </c>
      <c r="H20" s="17">
        <v>0</v>
      </c>
      <c r="I20" s="17">
        <v>0</v>
      </c>
      <c r="J20" s="10">
        <v>0</v>
      </c>
      <c r="K20" s="10">
        <f t="shared" si="6"/>
        <v>0</v>
      </c>
      <c r="L20" s="10">
        <v>0</v>
      </c>
      <c r="M20" s="10">
        <v>0</v>
      </c>
      <c r="N20" s="10">
        <v>0</v>
      </c>
      <c r="O20" s="10">
        <v>0</v>
      </c>
      <c r="P20" s="10">
        <f t="shared" si="4"/>
        <v>0</v>
      </c>
      <c r="Q20" s="17">
        <v>0</v>
      </c>
      <c r="R20" s="17">
        <v>0</v>
      </c>
      <c r="S20" s="17">
        <v>0</v>
      </c>
      <c r="T20" s="13">
        <v>0</v>
      </c>
      <c r="U20" s="10">
        <f t="shared" si="5"/>
        <v>0</v>
      </c>
      <c r="V20" s="17">
        <v>0</v>
      </c>
      <c r="W20" s="17">
        <v>0</v>
      </c>
      <c r="X20" s="17">
        <v>0</v>
      </c>
      <c r="Y20" s="21">
        <v>0</v>
      </c>
    </row>
    <row r="21" spans="2:25" ht="207" customHeight="1" x14ac:dyDescent="0.4">
      <c r="B21" s="11" t="s">
        <v>24</v>
      </c>
      <c r="C21" s="50" t="s">
        <v>93</v>
      </c>
      <c r="D21" s="1" t="s">
        <v>30</v>
      </c>
      <c r="E21" s="10">
        <f t="shared" si="7"/>
        <v>0</v>
      </c>
      <c r="F21" s="17">
        <v>0</v>
      </c>
      <c r="G21" s="17">
        <v>0</v>
      </c>
      <c r="H21" s="17">
        <v>0</v>
      </c>
      <c r="I21" s="17">
        <v>0</v>
      </c>
      <c r="J21" s="10">
        <v>0</v>
      </c>
      <c r="K21" s="10">
        <f t="shared" si="6"/>
        <v>0</v>
      </c>
      <c r="L21" s="10">
        <v>0</v>
      </c>
      <c r="M21" s="10">
        <v>0</v>
      </c>
      <c r="N21" s="10">
        <v>0</v>
      </c>
      <c r="O21" s="10">
        <v>0</v>
      </c>
      <c r="P21" s="10">
        <f t="shared" si="4"/>
        <v>0</v>
      </c>
      <c r="Q21" s="17">
        <v>0</v>
      </c>
      <c r="R21" s="17">
        <v>0</v>
      </c>
      <c r="S21" s="17">
        <v>0</v>
      </c>
      <c r="T21" s="13">
        <v>0</v>
      </c>
      <c r="U21" s="10">
        <f t="shared" si="5"/>
        <v>0</v>
      </c>
      <c r="V21" s="17">
        <v>0</v>
      </c>
      <c r="W21" s="17">
        <v>0</v>
      </c>
      <c r="X21" s="17">
        <v>0</v>
      </c>
      <c r="Y21" s="21">
        <v>0</v>
      </c>
    </row>
    <row r="22" spans="2:25" ht="178.5" customHeight="1" x14ac:dyDescent="0.4">
      <c r="B22" s="11" t="s">
        <v>25</v>
      </c>
      <c r="C22" s="50" t="s">
        <v>94</v>
      </c>
      <c r="D22" s="1" t="s">
        <v>30</v>
      </c>
      <c r="E22" s="10">
        <f t="shared" si="7"/>
        <v>0</v>
      </c>
      <c r="F22" s="17">
        <v>0</v>
      </c>
      <c r="G22" s="17">
        <v>0</v>
      </c>
      <c r="H22" s="17">
        <v>0</v>
      </c>
      <c r="I22" s="17">
        <v>0</v>
      </c>
      <c r="J22" s="10">
        <v>0</v>
      </c>
      <c r="K22" s="10">
        <f t="shared" si="6"/>
        <v>0</v>
      </c>
      <c r="L22" s="10">
        <v>0</v>
      </c>
      <c r="M22" s="10">
        <v>0</v>
      </c>
      <c r="N22" s="10">
        <v>0</v>
      </c>
      <c r="O22" s="10">
        <v>0</v>
      </c>
      <c r="P22" s="10">
        <f t="shared" si="4"/>
        <v>0</v>
      </c>
      <c r="Q22" s="17">
        <v>0</v>
      </c>
      <c r="R22" s="17">
        <v>0</v>
      </c>
      <c r="S22" s="17">
        <v>0</v>
      </c>
      <c r="T22" s="13">
        <v>0</v>
      </c>
      <c r="U22" s="10">
        <f t="shared" si="5"/>
        <v>0</v>
      </c>
      <c r="V22" s="17">
        <v>0</v>
      </c>
      <c r="W22" s="17">
        <v>0</v>
      </c>
      <c r="X22" s="17">
        <v>0</v>
      </c>
      <c r="Y22" s="21">
        <v>0</v>
      </c>
    </row>
    <row r="23" spans="2:25" ht="91.5" customHeight="1" x14ac:dyDescent="0.4">
      <c r="B23" s="11" t="s">
        <v>26</v>
      </c>
      <c r="C23" s="50" t="s">
        <v>32</v>
      </c>
      <c r="D23" s="1" t="s">
        <v>30</v>
      </c>
      <c r="E23" s="10">
        <f t="shared" si="7"/>
        <v>131.11359999999999</v>
      </c>
      <c r="F23" s="17">
        <v>0</v>
      </c>
      <c r="G23" s="57">
        <v>131.11359999999999</v>
      </c>
      <c r="H23" s="17">
        <v>0</v>
      </c>
      <c r="I23" s="17">
        <v>0</v>
      </c>
      <c r="J23" s="57">
        <v>131.11359999999999</v>
      </c>
      <c r="K23" s="10">
        <f t="shared" si="6"/>
        <v>121.09848055</v>
      </c>
      <c r="L23" s="22">
        <v>0</v>
      </c>
      <c r="M23" s="72">
        <f>111.05570055+10.04278</f>
        <v>121.09848055</v>
      </c>
      <c r="N23" s="10">
        <v>0</v>
      </c>
      <c r="O23" s="10">
        <v>0</v>
      </c>
      <c r="P23" s="67">
        <f t="shared" si="4"/>
        <v>66.642897550000001</v>
      </c>
      <c r="Q23" s="18">
        <v>0</v>
      </c>
      <c r="R23" s="73">
        <f>66.27251755+0.37038</f>
        <v>66.642897550000001</v>
      </c>
      <c r="S23" s="18">
        <v>0</v>
      </c>
      <c r="T23" s="16">
        <v>0</v>
      </c>
      <c r="U23" s="70">
        <f t="shared" si="5"/>
        <v>55.723092999999999</v>
      </c>
      <c r="V23" s="18">
        <v>0</v>
      </c>
      <c r="W23" s="22">
        <v>55.723092999999999</v>
      </c>
      <c r="X23" s="18">
        <v>0</v>
      </c>
      <c r="Y23" s="20">
        <v>0</v>
      </c>
    </row>
    <row r="24" spans="2:25" ht="92.25" customHeight="1" x14ac:dyDescent="0.4">
      <c r="B24" s="11" t="s">
        <v>27</v>
      </c>
      <c r="C24" s="50" t="s">
        <v>33</v>
      </c>
      <c r="D24" s="1" t="s">
        <v>30</v>
      </c>
      <c r="E24" s="10">
        <f t="shared" si="7"/>
        <v>105</v>
      </c>
      <c r="F24" s="17">
        <v>0</v>
      </c>
      <c r="G24" s="57">
        <v>0</v>
      </c>
      <c r="H24" s="17">
        <v>0</v>
      </c>
      <c r="I24" s="17">
        <v>105</v>
      </c>
      <c r="J24" s="9">
        <v>0</v>
      </c>
      <c r="K24" s="10">
        <f t="shared" si="6"/>
        <v>105</v>
      </c>
      <c r="L24" s="10">
        <v>0</v>
      </c>
      <c r="M24" s="10">
        <v>0</v>
      </c>
      <c r="N24" s="10">
        <v>0</v>
      </c>
      <c r="O24" s="17">
        <v>105</v>
      </c>
      <c r="P24" s="68">
        <f t="shared" si="4"/>
        <v>0</v>
      </c>
      <c r="Q24" s="17">
        <v>0</v>
      </c>
      <c r="R24" s="57">
        <v>0</v>
      </c>
      <c r="S24" s="17">
        <v>0</v>
      </c>
      <c r="T24" s="16">
        <v>0</v>
      </c>
      <c r="U24" s="68">
        <f t="shared" si="5"/>
        <v>0</v>
      </c>
      <c r="V24" s="17">
        <v>0</v>
      </c>
      <c r="W24" s="57">
        <v>0</v>
      </c>
      <c r="X24" s="18">
        <v>0</v>
      </c>
      <c r="Y24" s="20">
        <v>0</v>
      </c>
    </row>
    <row r="25" spans="2:25" ht="183" customHeight="1" x14ac:dyDescent="0.4">
      <c r="B25" s="11" t="s">
        <v>28</v>
      </c>
      <c r="C25" s="50" t="s">
        <v>95</v>
      </c>
      <c r="D25" s="1" t="s">
        <v>30</v>
      </c>
      <c r="E25" s="10">
        <f t="shared" si="7"/>
        <v>0</v>
      </c>
      <c r="F25" s="17">
        <v>0</v>
      </c>
      <c r="G25" s="17">
        <v>0</v>
      </c>
      <c r="H25" s="17">
        <v>0</v>
      </c>
      <c r="I25" s="17">
        <v>0</v>
      </c>
      <c r="J25" s="10">
        <v>0</v>
      </c>
      <c r="K25" s="10">
        <f t="shared" si="6"/>
        <v>0</v>
      </c>
      <c r="L25" s="10">
        <v>0</v>
      </c>
      <c r="M25" s="10">
        <v>0</v>
      </c>
      <c r="N25" s="10">
        <v>0</v>
      </c>
      <c r="O25" s="10">
        <v>0</v>
      </c>
      <c r="P25" s="10">
        <f t="shared" si="4"/>
        <v>0</v>
      </c>
      <c r="Q25" s="17">
        <v>0</v>
      </c>
      <c r="R25" s="17">
        <v>0</v>
      </c>
      <c r="S25" s="17">
        <v>0</v>
      </c>
      <c r="T25" s="17">
        <v>0</v>
      </c>
      <c r="U25" s="10">
        <f t="shared" si="5"/>
        <v>0</v>
      </c>
      <c r="V25" s="17">
        <v>0</v>
      </c>
      <c r="W25" s="17">
        <v>0</v>
      </c>
      <c r="X25" s="17">
        <v>0</v>
      </c>
      <c r="Y25" s="21">
        <v>0</v>
      </c>
    </row>
    <row r="26" spans="2:25" ht="363" x14ac:dyDescent="0.4">
      <c r="B26" s="11" t="s">
        <v>29</v>
      </c>
      <c r="C26" s="50" t="s">
        <v>96</v>
      </c>
      <c r="D26" s="1" t="s">
        <v>30</v>
      </c>
      <c r="E26" s="10">
        <f t="shared" si="7"/>
        <v>0</v>
      </c>
      <c r="F26" s="17">
        <v>0</v>
      </c>
      <c r="G26" s="17">
        <v>0</v>
      </c>
      <c r="H26" s="17">
        <v>0</v>
      </c>
      <c r="I26" s="17">
        <v>0</v>
      </c>
      <c r="J26" s="10">
        <v>0</v>
      </c>
      <c r="K26" s="10">
        <f t="shared" si="6"/>
        <v>0</v>
      </c>
      <c r="L26" s="10">
        <v>0</v>
      </c>
      <c r="M26" s="10">
        <v>0</v>
      </c>
      <c r="N26" s="10">
        <v>0</v>
      </c>
      <c r="O26" s="10">
        <v>0</v>
      </c>
      <c r="P26" s="10">
        <f t="shared" si="4"/>
        <v>0</v>
      </c>
      <c r="Q26" s="17">
        <v>0</v>
      </c>
      <c r="R26" s="17">
        <v>0</v>
      </c>
      <c r="S26" s="17">
        <v>0</v>
      </c>
      <c r="T26" s="17">
        <v>0</v>
      </c>
      <c r="U26" s="10">
        <f t="shared" si="5"/>
        <v>0</v>
      </c>
      <c r="V26" s="17">
        <v>0</v>
      </c>
      <c r="W26" s="17">
        <v>0</v>
      </c>
      <c r="X26" s="17">
        <v>0</v>
      </c>
      <c r="Y26" s="21">
        <v>0</v>
      </c>
    </row>
    <row r="27" spans="2:25" ht="27.75" customHeight="1" x14ac:dyDescent="0.4">
      <c r="B27" s="19">
        <v>1</v>
      </c>
      <c r="C27" s="62">
        <v>2</v>
      </c>
      <c r="D27" s="63">
        <v>3</v>
      </c>
      <c r="E27" s="65">
        <v>4</v>
      </c>
      <c r="F27" s="65">
        <v>5</v>
      </c>
      <c r="G27" s="65">
        <v>6</v>
      </c>
      <c r="H27" s="65">
        <v>7</v>
      </c>
      <c r="I27" s="65">
        <v>8</v>
      </c>
      <c r="J27" s="65">
        <v>9</v>
      </c>
      <c r="K27" s="65">
        <v>10</v>
      </c>
      <c r="L27" s="65">
        <v>11</v>
      </c>
      <c r="M27" s="65">
        <v>12</v>
      </c>
      <c r="N27" s="65">
        <v>13</v>
      </c>
      <c r="O27" s="65">
        <v>14</v>
      </c>
      <c r="P27" s="65">
        <v>15</v>
      </c>
      <c r="Q27" s="65">
        <v>16</v>
      </c>
      <c r="R27" s="65">
        <v>17</v>
      </c>
      <c r="S27" s="65">
        <v>18</v>
      </c>
      <c r="T27" s="65">
        <v>19</v>
      </c>
      <c r="U27" s="65">
        <v>20</v>
      </c>
      <c r="V27" s="65">
        <v>21</v>
      </c>
      <c r="W27" s="65">
        <v>22</v>
      </c>
      <c r="X27" s="65">
        <v>23</v>
      </c>
      <c r="Y27" s="65">
        <v>24</v>
      </c>
    </row>
    <row r="28" spans="2:25" ht="155.25" customHeight="1" x14ac:dyDescent="0.4">
      <c r="B28" s="23" t="s">
        <v>98</v>
      </c>
      <c r="C28" s="50" t="s">
        <v>97</v>
      </c>
      <c r="D28" s="1" t="s">
        <v>30</v>
      </c>
      <c r="E28" s="10">
        <f t="shared" si="7"/>
        <v>0</v>
      </c>
      <c r="F28" s="17">
        <v>0</v>
      </c>
      <c r="G28" s="17">
        <v>0</v>
      </c>
      <c r="H28" s="17">
        <v>0</v>
      </c>
      <c r="I28" s="17">
        <v>0</v>
      </c>
      <c r="J28" s="10">
        <v>0</v>
      </c>
      <c r="K28" s="10">
        <f t="shared" si="6"/>
        <v>0</v>
      </c>
      <c r="L28" s="10">
        <v>0</v>
      </c>
      <c r="M28" s="10">
        <v>0</v>
      </c>
      <c r="N28" s="10">
        <v>0</v>
      </c>
      <c r="O28" s="10">
        <v>0</v>
      </c>
      <c r="P28" s="10">
        <f t="shared" si="4"/>
        <v>0</v>
      </c>
      <c r="Q28" s="17">
        <v>0</v>
      </c>
      <c r="R28" s="17">
        <v>0</v>
      </c>
      <c r="S28" s="17">
        <v>0</v>
      </c>
      <c r="T28" s="17">
        <v>0</v>
      </c>
      <c r="U28" s="10">
        <f t="shared" si="5"/>
        <v>0</v>
      </c>
      <c r="V28" s="17">
        <v>0</v>
      </c>
      <c r="W28" s="17">
        <v>0</v>
      </c>
      <c r="X28" s="17">
        <v>0</v>
      </c>
      <c r="Y28" s="21">
        <v>0</v>
      </c>
    </row>
    <row r="29" spans="2:25" ht="174.75" customHeight="1" x14ac:dyDescent="0.4">
      <c r="B29" s="23" t="s">
        <v>99</v>
      </c>
      <c r="C29" s="50" t="s">
        <v>76</v>
      </c>
      <c r="D29" s="1" t="s">
        <v>30</v>
      </c>
      <c r="E29" s="10">
        <f t="shared" si="7"/>
        <v>0</v>
      </c>
      <c r="F29" s="17">
        <v>0</v>
      </c>
      <c r="G29" s="17">
        <v>0</v>
      </c>
      <c r="H29" s="17">
        <v>0</v>
      </c>
      <c r="I29" s="17">
        <v>0</v>
      </c>
      <c r="J29" s="10">
        <v>0</v>
      </c>
      <c r="K29" s="10">
        <f t="shared" si="6"/>
        <v>0</v>
      </c>
      <c r="L29" s="10">
        <v>0</v>
      </c>
      <c r="M29" s="10">
        <v>0</v>
      </c>
      <c r="N29" s="10">
        <v>0</v>
      </c>
      <c r="O29" s="10">
        <v>0</v>
      </c>
      <c r="P29" s="10">
        <f t="shared" si="4"/>
        <v>0</v>
      </c>
      <c r="Q29" s="17">
        <v>0</v>
      </c>
      <c r="R29" s="17">
        <v>0</v>
      </c>
      <c r="S29" s="17">
        <v>0</v>
      </c>
      <c r="T29" s="17">
        <v>0</v>
      </c>
      <c r="U29" s="10">
        <f t="shared" si="5"/>
        <v>0</v>
      </c>
      <c r="V29" s="17">
        <v>0</v>
      </c>
      <c r="W29" s="17">
        <v>0</v>
      </c>
      <c r="X29" s="17">
        <v>0</v>
      </c>
      <c r="Y29" s="21">
        <v>0</v>
      </c>
    </row>
    <row r="30" spans="2:25" ht="177" customHeight="1" x14ac:dyDescent="0.4">
      <c r="B30" s="23" t="s">
        <v>101</v>
      </c>
      <c r="C30" s="50" t="s">
        <v>100</v>
      </c>
      <c r="D30" s="1" t="s">
        <v>30</v>
      </c>
      <c r="E30" s="10">
        <f t="shared" si="7"/>
        <v>0</v>
      </c>
      <c r="F30" s="17">
        <v>0</v>
      </c>
      <c r="G30" s="17">
        <v>0</v>
      </c>
      <c r="H30" s="17">
        <v>0</v>
      </c>
      <c r="I30" s="17">
        <v>0</v>
      </c>
      <c r="J30" s="10">
        <v>0</v>
      </c>
      <c r="K30" s="10">
        <f t="shared" si="6"/>
        <v>0</v>
      </c>
      <c r="L30" s="10">
        <v>0</v>
      </c>
      <c r="M30" s="10">
        <v>0</v>
      </c>
      <c r="N30" s="10">
        <v>0</v>
      </c>
      <c r="O30" s="10">
        <v>0</v>
      </c>
      <c r="P30" s="10">
        <f t="shared" si="4"/>
        <v>0</v>
      </c>
      <c r="Q30" s="17">
        <v>0</v>
      </c>
      <c r="R30" s="17">
        <v>0</v>
      </c>
      <c r="S30" s="17">
        <v>0</v>
      </c>
      <c r="T30" s="17">
        <v>0</v>
      </c>
      <c r="U30" s="10">
        <f t="shared" si="5"/>
        <v>0</v>
      </c>
      <c r="V30" s="17">
        <v>0</v>
      </c>
      <c r="W30" s="17">
        <v>0</v>
      </c>
      <c r="X30" s="17">
        <v>0</v>
      </c>
      <c r="Y30" s="21">
        <v>0</v>
      </c>
    </row>
    <row r="31" spans="2:25" ht="210" customHeight="1" x14ac:dyDescent="0.4">
      <c r="B31" s="23" t="s">
        <v>103</v>
      </c>
      <c r="C31" s="50" t="s">
        <v>102</v>
      </c>
      <c r="D31" s="1" t="s">
        <v>30</v>
      </c>
      <c r="E31" s="10">
        <f t="shared" si="7"/>
        <v>0</v>
      </c>
      <c r="F31" s="17">
        <v>0</v>
      </c>
      <c r="G31" s="17">
        <v>0</v>
      </c>
      <c r="H31" s="17">
        <v>0</v>
      </c>
      <c r="I31" s="17">
        <v>0</v>
      </c>
      <c r="J31" s="10">
        <v>0</v>
      </c>
      <c r="K31" s="10">
        <f t="shared" si="6"/>
        <v>0</v>
      </c>
      <c r="L31" s="10">
        <v>0</v>
      </c>
      <c r="M31" s="10">
        <v>0</v>
      </c>
      <c r="N31" s="10">
        <v>0</v>
      </c>
      <c r="O31" s="10">
        <v>0</v>
      </c>
      <c r="P31" s="10">
        <f t="shared" si="4"/>
        <v>0</v>
      </c>
      <c r="Q31" s="17">
        <v>0</v>
      </c>
      <c r="R31" s="17">
        <v>0</v>
      </c>
      <c r="S31" s="17">
        <v>0</v>
      </c>
      <c r="T31" s="17">
        <v>0</v>
      </c>
      <c r="U31" s="10">
        <f t="shared" si="5"/>
        <v>0</v>
      </c>
      <c r="V31" s="17">
        <v>0</v>
      </c>
      <c r="W31" s="17">
        <v>0</v>
      </c>
      <c r="X31" s="17">
        <v>0</v>
      </c>
      <c r="Y31" s="21">
        <v>0</v>
      </c>
    </row>
    <row r="32" spans="2:25" ht="261.75" customHeight="1" x14ac:dyDescent="0.4">
      <c r="B32" s="23" t="s">
        <v>104</v>
      </c>
      <c r="C32" s="50" t="s">
        <v>105</v>
      </c>
      <c r="D32" s="1" t="s">
        <v>30</v>
      </c>
      <c r="E32" s="10">
        <f t="shared" si="7"/>
        <v>0</v>
      </c>
      <c r="F32" s="17">
        <v>0</v>
      </c>
      <c r="G32" s="17">
        <v>0</v>
      </c>
      <c r="H32" s="17">
        <v>0</v>
      </c>
      <c r="I32" s="17">
        <v>0</v>
      </c>
      <c r="J32" s="10">
        <v>0</v>
      </c>
      <c r="K32" s="10">
        <f t="shared" si="6"/>
        <v>0</v>
      </c>
      <c r="L32" s="10">
        <v>0</v>
      </c>
      <c r="M32" s="10">
        <v>0</v>
      </c>
      <c r="N32" s="10">
        <v>0</v>
      </c>
      <c r="O32" s="10">
        <v>0</v>
      </c>
      <c r="P32" s="10">
        <f t="shared" si="4"/>
        <v>0</v>
      </c>
      <c r="Q32" s="17">
        <v>0</v>
      </c>
      <c r="R32" s="17">
        <v>0</v>
      </c>
      <c r="S32" s="17">
        <v>0</v>
      </c>
      <c r="T32" s="17">
        <v>0</v>
      </c>
      <c r="U32" s="10">
        <f t="shared" si="5"/>
        <v>0</v>
      </c>
      <c r="V32" s="17"/>
      <c r="W32" s="17">
        <v>0</v>
      </c>
      <c r="X32" s="17">
        <v>0</v>
      </c>
      <c r="Y32" s="21">
        <v>0</v>
      </c>
    </row>
    <row r="33" spans="2:25" ht="30" customHeight="1" x14ac:dyDescent="0.4">
      <c r="B33" s="19">
        <v>1</v>
      </c>
      <c r="C33" s="62">
        <v>2</v>
      </c>
      <c r="D33" s="63">
        <v>3</v>
      </c>
      <c r="E33" s="65">
        <v>4</v>
      </c>
      <c r="F33" s="65">
        <v>5</v>
      </c>
      <c r="G33" s="65">
        <v>6</v>
      </c>
      <c r="H33" s="65">
        <v>7</v>
      </c>
      <c r="I33" s="65">
        <v>8</v>
      </c>
      <c r="J33" s="65">
        <v>9</v>
      </c>
      <c r="K33" s="65">
        <v>10</v>
      </c>
      <c r="L33" s="65">
        <v>11</v>
      </c>
      <c r="M33" s="65">
        <v>12</v>
      </c>
      <c r="N33" s="65">
        <v>13</v>
      </c>
      <c r="O33" s="65">
        <v>14</v>
      </c>
      <c r="P33" s="65">
        <v>15</v>
      </c>
      <c r="Q33" s="65">
        <v>16</v>
      </c>
      <c r="R33" s="65">
        <v>17</v>
      </c>
      <c r="S33" s="65">
        <v>18</v>
      </c>
      <c r="T33" s="65">
        <v>19</v>
      </c>
      <c r="U33" s="65">
        <v>20</v>
      </c>
      <c r="V33" s="65">
        <v>21</v>
      </c>
      <c r="W33" s="65">
        <v>22</v>
      </c>
      <c r="X33" s="65">
        <v>23</v>
      </c>
      <c r="Y33" s="65">
        <v>24</v>
      </c>
    </row>
    <row r="34" spans="2:25" ht="177.75" customHeight="1" x14ac:dyDescent="0.4">
      <c r="B34" s="24" t="s">
        <v>9</v>
      </c>
      <c r="C34" s="49" t="s">
        <v>34</v>
      </c>
      <c r="D34" s="1" t="s">
        <v>30</v>
      </c>
      <c r="E34" s="9">
        <f>E35+E36+E37+E38+E39+E40+E42+E43+E44+E45+E46+E47+E48</f>
        <v>488.93150000000003</v>
      </c>
      <c r="F34" s="9">
        <f t="shared" ref="F34:Y34" si="8">F35+F36+F37+F38+F39+F40+F42+F43+F44+F45+F46+F47+F48</f>
        <v>50</v>
      </c>
      <c r="G34" s="9">
        <f t="shared" si="8"/>
        <v>130.9315</v>
      </c>
      <c r="H34" s="9">
        <f t="shared" si="8"/>
        <v>0</v>
      </c>
      <c r="I34" s="9">
        <f t="shared" si="8"/>
        <v>308</v>
      </c>
      <c r="J34" s="9">
        <f t="shared" si="8"/>
        <v>180.9315</v>
      </c>
      <c r="K34" s="9">
        <f t="shared" si="8"/>
        <v>488.93150000000003</v>
      </c>
      <c r="L34" s="12">
        <f t="shared" si="8"/>
        <v>50</v>
      </c>
      <c r="M34" s="70">
        <f t="shared" si="8"/>
        <v>130.9315</v>
      </c>
      <c r="N34" s="9">
        <f t="shared" si="8"/>
        <v>0</v>
      </c>
      <c r="O34" s="9">
        <f t="shared" si="8"/>
        <v>308</v>
      </c>
      <c r="P34" s="9">
        <f t="shared" si="8"/>
        <v>157.67851999999999</v>
      </c>
      <c r="Q34" s="9">
        <f t="shared" si="8"/>
        <v>62.958220050000001</v>
      </c>
      <c r="R34" s="9">
        <f t="shared" si="8"/>
        <v>94.720299949999998</v>
      </c>
      <c r="S34" s="10">
        <f t="shared" si="8"/>
        <v>0</v>
      </c>
      <c r="T34" s="10">
        <f t="shared" si="8"/>
        <v>0</v>
      </c>
      <c r="U34" s="9">
        <f t="shared" si="8"/>
        <v>154.06942053</v>
      </c>
      <c r="V34" s="9">
        <f t="shared" si="8"/>
        <v>62.958220050000001</v>
      </c>
      <c r="W34" s="9">
        <f t="shared" si="8"/>
        <v>91.111200479999994</v>
      </c>
      <c r="X34" s="10">
        <f t="shared" si="8"/>
        <v>0</v>
      </c>
      <c r="Y34" s="42">
        <f t="shared" si="8"/>
        <v>0</v>
      </c>
    </row>
    <row r="35" spans="2:25" ht="150" customHeight="1" x14ac:dyDescent="0.4">
      <c r="B35" s="25" t="s">
        <v>55</v>
      </c>
      <c r="C35" s="50" t="s">
        <v>106</v>
      </c>
      <c r="D35" s="1" t="s">
        <v>30</v>
      </c>
      <c r="E35" s="10">
        <f>SUM(F35:I35)</f>
        <v>125.5</v>
      </c>
      <c r="F35" s="17">
        <v>50</v>
      </c>
      <c r="G35" s="12">
        <v>75.5</v>
      </c>
      <c r="H35" s="17">
        <v>0</v>
      </c>
      <c r="I35" s="17">
        <v>0</v>
      </c>
      <c r="J35" s="12">
        <f>F35+G35</f>
        <v>125.5</v>
      </c>
      <c r="K35" s="10">
        <f t="shared" si="6"/>
        <v>125.5</v>
      </c>
      <c r="L35" s="17">
        <v>50</v>
      </c>
      <c r="M35" s="12">
        <v>75.5</v>
      </c>
      <c r="N35" s="10">
        <v>0</v>
      </c>
      <c r="O35" s="10">
        <v>0</v>
      </c>
      <c r="P35" s="12">
        <f>SUM(Q35:T35)</f>
        <v>125.5</v>
      </c>
      <c r="Q35" s="26">
        <v>62.958220050000001</v>
      </c>
      <c r="R35" s="26">
        <f>37.04177995+25.5</f>
        <v>62.541779949999999</v>
      </c>
      <c r="S35" s="17">
        <v>0</v>
      </c>
      <c r="T35" s="17">
        <v>0</v>
      </c>
      <c r="U35" s="64">
        <f>SUM(V35:Y35)</f>
        <v>125.5</v>
      </c>
      <c r="V35" s="26">
        <v>62.958220050000001</v>
      </c>
      <c r="W35" s="26">
        <f>37.04177995+25.5</f>
        <v>62.541779949999999</v>
      </c>
      <c r="X35" s="17">
        <v>0</v>
      </c>
      <c r="Y35" s="21">
        <v>0</v>
      </c>
    </row>
    <row r="36" spans="2:25" ht="120.75" customHeight="1" x14ac:dyDescent="0.4">
      <c r="B36" s="11" t="s">
        <v>56</v>
      </c>
      <c r="C36" s="50" t="s">
        <v>72</v>
      </c>
      <c r="D36" s="1" t="s">
        <v>30</v>
      </c>
      <c r="E36" s="10">
        <f t="shared" ref="E36:E40" si="9">SUM(F36:I36)</f>
        <v>0</v>
      </c>
      <c r="F36" s="17">
        <v>0</v>
      </c>
      <c r="G36" s="17">
        <v>0</v>
      </c>
      <c r="H36" s="17">
        <v>0</v>
      </c>
      <c r="I36" s="17">
        <v>0</v>
      </c>
      <c r="J36" s="10">
        <v>0</v>
      </c>
      <c r="K36" s="10">
        <f t="shared" si="6"/>
        <v>0</v>
      </c>
      <c r="L36" s="10">
        <v>0</v>
      </c>
      <c r="M36" s="10">
        <v>0</v>
      </c>
      <c r="N36" s="10">
        <v>0</v>
      </c>
      <c r="O36" s="10">
        <v>0</v>
      </c>
      <c r="P36" s="10">
        <f t="shared" ref="P36:P39" si="10">SUM(Q36:T36)</f>
        <v>0</v>
      </c>
      <c r="Q36" s="17">
        <v>0</v>
      </c>
      <c r="R36" s="17">
        <v>0</v>
      </c>
      <c r="S36" s="17">
        <v>0</v>
      </c>
      <c r="T36" s="17">
        <v>0</v>
      </c>
      <c r="U36" s="10">
        <f t="shared" ref="U36:U40" si="11">SUM(V36:Y36)</f>
        <v>0</v>
      </c>
      <c r="V36" s="17">
        <v>0</v>
      </c>
      <c r="W36" s="17">
        <v>0</v>
      </c>
      <c r="X36" s="17">
        <v>0</v>
      </c>
      <c r="Y36" s="21">
        <v>0</v>
      </c>
    </row>
    <row r="37" spans="2:25" ht="177.75" customHeight="1" x14ac:dyDescent="0.4">
      <c r="B37" s="11" t="s">
        <v>74</v>
      </c>
      <c r="C37" s="50" t="s">
        <v>107</v>
      </c>
      <c r="D37" s="1" t="s">
        <v>30</v>
      </c>
      <c r="E37" s="10">
        <f t="shared" si="9"/>
        <v>0</v>
      </c>
      <c r="F37" s="17">
        <v>0</v>
      </c>
      <c r="G37" s="17">
        <v>0</v>
      </c>
      <c r="H37" s="17">
        <v>0</v>
      </c>
      <c r="I37" s="17">
        <v>0</v>
      </c>
      <c r="J37" s="10">
        <v>0</v>
      </c>
      <c r="K37" s="10">
        <f t="shared" si="6"/>
        <v>0</v>
      </c>
      <c r="L37" s="10">
        <v>0</v>
      </c>
      <c r="M37" s="10">
        <v>0</v>
      </c>
      <c r="N37" s="10">
        <v>0</v>
      </c>
      <c r="O37" s="10">
        <v>0</v>
      </c>
      <c r="P37" s="10">
        <f t="shared" si="10"/>
        <v>0</v>
      </c>
      <c r="Q37" s="17">
        <v>0</v>
      </c>
      <c r="R37" s="17">
        <v>0</v>
      </c>
      <c r="S37" s="17">
        <v>0</v>
      </c>
      <c r="T37" s="17">
        <v>0</v>
      </c>
      <c r="U37" s="10">
        <f t="shared" si="11"/>
        <v>0</v>
      </c>
      <c r="V37" s="17">
        <v>0</v>
      </c>
      <c r="W37" s="17">
        <v>0</v>
      </c>
      <c r="X37" s="17">
        <v>0</v>
      </c>
      <c r="Y37" s="21">
        <v>0</v>
      </c>
    </row>
    <row r="38" spans="2:25" ht="282" customHeight="1" x14ac:dyDescent="0.4">
      <c r="B38" s="11" t="s">
        <v>57</v>
      </c>
      <c r="C38" s="50" t="s">
        <v>71</v>
      </c>
      <c r="D38" s="1" t="s">
        <v>30</v>
      </c>
      <c r="E38" s="10">
        <f t="shared" si="9"/>
        <v>5</v>
      </c>
      <c r="F38" s="17">
        <v>0</v>
      </c>
      <c r="G38" s="17">
        <v>0</v>
      </c>
      <c r="H38" s="17">
        <v>0</v>
      </c>
      <c r="I38" s="17">
        <v>5</v>
      </c>
      <c r="J38" s="10">
        <v>0</v>
      </c>
      <c r="K38" s="10">
        <f t="shared" si="6"/>
        <v>5</v>
      </c>
      <c r="L38" s="10">
        <v>0</v>
      </c>
      <c r="M38" s="10">
        <v>0</v>
      </c>
      <c r="N38" s="10">
        <v>0</v>
      </c>
      <c r="O38" s="17">
        <v>5</v>
      </c>
      <c r="P38" s="10">
        <f t="shared" si="10"/>
        <v>0</v>
      </c>
      <c r="Q38" s="17">
        <v>0</v>
      </c>
      <c r="R38" s="17">
        <v>0</v>
      </c>
      <c r="S38" s="17">
        <v>0</v>
      </c>
      <c r="T38" s="17">
        <v>0</v>
      </c>
      <c r="U38" s="10">
        <f>SUM(V38:Y38)</f>
        <v>0</v>
      </c>
      <c r="V38" s="17">
        <v>0</v>
      </c>
      <c r="W38" s="17">
        <v>0</v>
      </c>
      <c r="X38" s="17">
        <v>0</v>
      </c>
      <c r="Y38" s="21">
        <v>0</v>
      </c>
    </row>
    <row r="39" spans="2:25" ht="409.5" x14ac:dyDescent="0.4">
      <c r="B39" s="11" t="s">
        <v>58</v>
      </c>
      <c r="C39" s="50" t="s">
        <v>108</v>
      </c>
      <c r="D39" s="1" t="s">
        <v>30</v>
      </c>
      <c r="E39" s="10">
        <f t="shared" si="9"/>
        <v>0</v>
      </c>
      <c r="F39" s="17">
        <v>0</v>
      </c>
      <c r="G39" s="17">
        <v>0</v>
      </c>
      <c r="H39" s="17">
        <v>0</v>
      </c>
      <c r="I39" s="17">
        <v>0</v>
      </c>
      <c r="J39" s="10">
        <v>0</v>
      </c>
      <c r="K39" s="10">
        <f t="shared" si="6"/>
        <v>0</v>
      </c>
      <c r="L39" s="10">
        <v>0</v>
      </c>
      <c r="M39" s="10">
        <v>0</v>
      </c>
      <c r="N39" s="10">
        <v>0</v>
      </c>
      <c r="O39" s="10">
        <v>0</v>
      </c>
      <c r="P39" s="10">
        <f t="shared" si="10"/>
        <v>0</v>
      </c>
      <c r="Q39" s="17">
        <v>0</v>
      </c>
      <c r="R39" s="17">
        <v>0</v>
      </c>
      <c r="S39" s="17">
        <v>0</v>
      </c>
      <c r="T39" s="17">
        <v>0</v>
      </c>
      <c r="U39" s="10">
        <f t="shared" si="11"/>
        <v>0</v>
      </c>
      <c r="V39" s="17">
        <v>0</v>
      </c>
      <c r="W39" s="17">
        <v>0</v>
      </c>
      <c r="X39" s="17">
        <v>0</v>
      </c>
      <c r="Y39" s="21">
        <v>0</v>
      </c>
    </row>
    <row r="40" spans="2:25" ht="172.5" customHeight="1" x14ac:dyDescent="0.4">
      <c r="B40" s="11" t="s">
        <v>59</v>
      </c>
      <c r="C40" s="50" t="s">
        <v>73</v>
      </c>
      <c r="D40" s="1" t="s">
        <v>30</v>
      </c>
      <c r="E40" s="10">
        <f t="shared" si="9"/>
        <v>2</v>
      </c>
      <c r="F40" s="17">
        <v>0</v>
      </c>
      <c r="G40" s="17">
        <v>0</v>
      </c>
      <c r="H40" s="17">
        <v>0</v>
      </c>
      <c r="I40" s="17">
        <v>2</v>
      </c>
      <c r="J40" s="10">
        <v>0</v>
      </c>
      <c r="K40" s="10">
        <f t="shared" si="6"/>
        <v>2</v>
      </c>
      <c r="L40" s="10">
        <v>0</v>
      </c>
      <c r="M40" s="10">
        <v>0</v>
      </c>
      <c r="N40" s="10">
        <v>0</v>
      </c>
      <c r="O40" s="17">
        <v>2</v>
      </c>
      <c r="P40" s="10">
        <f>SUM(Q40:T40)</f>
        <v>0</v>
      </c>
      <c r="Q40" s="17">
        <v>0</v>
      </c>
      <c r="R40" s="17">
        <v>0</v>
      </c>
      <c r="S40" s="17">
        <v>0</v>
      </c>
      <c r="T40" s="17">
        <v>0</v>
      </c>
      <c r="U40" s="10">
        <f t="shared" si="11"/>
        <v>0</v>
      </c>
      <c r="V40" s="17">
        <v>0</v>
      </c>
      <c r="W40" s="17">
        <v>0</v>
      </c>
      <c r="X40" s="17">
        <v>0</v>
      </c>
      <c r="Y40" s="21">
        <v>0</v>
      </c>
    </row>
    <row r="41" spans="2:25" ht="34.5" customHeight="1" x14ac:dyDescent="0.4">
      <c r="B41" s="19">
        <v>1</v>
      </c>
      <c r="C41" s="62">
        <v>2</v>
      </c>
      <c r="D41" s="63">
        <v>3</v>
      </c>
      <c r="E41" s="65">
        <v>4</v>
      </c>
      <c r="F41" s="65">
        <v>5</v>
      </c>
      <c r="G41" s="65">
        <v>6</v>
      </c>
      <c r="H41" s="65">
        <v>7</v>
      </c>
      <c r="I41" s="65">
        <v>8</v>
      </c>
      <c r="J41" s="65">
        <v>9</v>
      </c>
      <c r="K41" s="65">
        <v>10</v>
      </c>
      <c r="L41" s="65">
        <v>11</v>
      </c>
      <c r="M41" s="65">
        <v>12</v>
      </c>
      <c r="N41" s="65">
        <v>13</v>
      </c>
      <c r="O41" s="65">
        <v>14</v>
      </c>
      <c r="P41" s="65">
        <v>15</v>
      </c>
      <c r="Q41" s="65">
        <v>16</v>
      </c>
      <c r="R41" s="65">
        <v>17</v>
      </c>
      <c r="S41" s="65">
        <v>18</v>
      </c>
      <c r="T41" s="65">
        <v>19</v>
      </c>
      <c r="U41" s="65">
        <v>20</v>
      </c>
      <c r="V41" s="65">
        <v>21</v>
      </c>
      <c r="W41" s="65">
        <v>22</v>
      </c>
      <c r="X41" s="65">
        <v>23</v>
      </c>
      <c r="Y41" s="65">
        <v>24</v>
      </c>
    </row>
    <row r="42" spans="2:25" ht="315.75" customHeight="1" x14ac:dyDescent="0.4">
      <c r="B42" s="11" t="s">
        <v>60</v>
      </c>
      <c r="C42" s="50" t="s">
        <v>109</v>
      </c>
      <c r="D42" s="1" t="s">
        <v>30</v>
      </c>
      <c r="E42" s="10">
        <f t="shared" ref="E42:E48" si="12">SUM(F42:I42)</f>
        <v>1</v>
      </c>
      <c r="F42" s="17">
        <v>0</v>
      </c>
      <c r="G42" s="17">
        <v>0</v>
      </c>
      <c r="H42" s="17">
        <v>0</v>
      </c>
      <c r="I42" s="17">
        <v>1</v>
      </c>
      <c r="J42" s="10">
        <v>0</v>
      </c>
      <c r="K42" s="10">
        <f t="shared" si="6"/>
        <v>1</v>
      </c>
      <c r="L42" s="10">
        <v>0</v>
      </c>
      <c r="M42" s="10">
        <v>0</v>
      </c>
      <c r="N42" s="10">
        <v>0</v>
      </c>
      <c r="O42" s="17">
        <v>1</v>
      </c>
      <c r="P42" s="10">
        <f t="shared" ref="P42:P48" si="13">SUM(Q42:T42)</f>
        <v>0</v>
      </c>
      <c r="Q42" s="17">
        <v>0</v>
      </c>
      <c r="R42" s="17">
        <v>0</v>
      </c>
      <c r="S42" s="17">
        <v>0</v>
      </c>
      <c r="T42" s="17">
        <v>0</v>
      </c>
      <c r="U42" s="10">
        <f t="shared" ref="U42:U48" si="14">SUM(V42:Y42)</f>
        <v>0</v>
      </c>
      <c r="V42" s="17">
        <v>0</v>
      </c>
      <c r="W42" s="17">
        <v>0</v>
      </c>
      <c r="X42" s="17">
        <v>0</v>
      </c>
      <c r="Y42" s="21">
        <v>0</v>
      </c>
    </row>
    <row r="43" spans="2:25" ht="148.5" customHeight="1" x14ac:dyDescent="0.4">
      <c r="B43" s="11" t="s">
        <v>61</v>
      </c>
      <c r="C43" s="50" t="s">
        <v>77</v>
      </c>
      <c r="D43" s="1" t="s">
        <v>30</v>
      </c>
      <c r="E43" s="10">
        <f t="shared" si="12"/>
        <v>0</v>
      </c>
      <c r="F43" s="17">
        <v>0</v>
      </c>
      <c r="G43" s="17">
        <v>0</v>
      </c>
      <c r="H43" s="17">
        <v>0</v>
      </c>
      <c r="I43" s="17">
        <v>0</v>
      </c>
      <c r="J43" s="10">
        <v>0</v>
      </c>
      <c r="K43" s="10">
        <f t="shared" si="6"/>
        <v>0</v>
      </c>
      <c r="L43" s="10">
        <v>0</v>
      </c>
      <c r="M43" s="10">
        <v>0</v>
      </c>
      <c r="N43" s="10">
        <v>0</v>
      </c>
      <c r="O43" s="10">
        <v>0</v>
      </c>
      <c r="P43" s="10">
        <f t="shared" si="13"/>
        <v>0</v>
      </c>
      <c r="Q43" s="17">
        <v>0</v>
      </c>
      <c r="R43" s="17">
        <v>0</v>
      </c>
      <c r="S43" s="17">
        <v>0</v>
      </c>
      <c r="T43" s="17">
        <v>0</v>
      </c>
      <c r="U43" s="10">
        <f t="shared" si="14"/>
        <v>0</v>
      </c>
      <c r="V43" s="17">
        <v>0</v>
      </c>
      <c r="W43" s="17">
        <v>0</v>
      </c>
      <c r="X43" s="17">
        <v>0</v>
      </c>
      <c r="Y43" s="21">
        <v>0</v>
      </c>
    </row>
    <row r="44" spans="2:25" ht="253.5" customHeight="1" x14ac:dyDescent="0.4">
      <c r="B44" s="11" t="s">
        <v>63</v>
      </c>
      <c r="C44" s="50" t="s">
        <v>110</v>
      </c>
      <c r="D44" s="1" t="s">
        <v>30</v>
      </c>
      <c r="E44" s="10">
        <f t="shared" si="12"/>
        <v>55.4315</v>
      </c>
      <c r="F44" s="10">
        <v>0</v>
      </c>
      <c r="G44" s="9">
        <v>55.4315</v>
      </c>
      <c r="H44" s="10">
        <v>0</v>
      </c>
      <c r="I44" s="10">
        <v>0</v>
      </c>
      <c r="J44" s="9">
        <v>55.4315</v>
      </c>
      <c r="K44" s="10">
        <f t="shared" si="6"/>
        <v>55.4315</v>
      </c>
      <c r="L44" s="10">
        <v>0</v>
      </c>
      <c r="M44" s="9">
        <v>55.4315</v>
      </c>
      <c r="N44" s="10">
        <v>0</v>
      </c>
      <c r="O44" s="10">
        <v>0</v>
      </c>
      <c r="P44" s="9">
        <f t="shared" si="13"/>
        <v>32.178519999999999</v>
      </c>
      <c r="Q44" s="17">
        <v>0</v>
      </c>
      <c r="R44" s="22">
        <v>32.178519999999999</v>
      </c>
      <c r="S44" s="17">
        <v>0</v>
      </c>
      <c r="T44" s="17">
        <v>0</v>
      </c>
      <c r="U44" s="9">
        <f t="shared" si="14"/>
        <v>28.569420529999999</v>
      </c>
      <c r="V44" s="17">
        <v>0</v>
      </c>
      <c r="W44" s="57">
        <v>28.569420529999999</v>
      </c>
      <c r="X44" s="17">
        <v>0</v>
      </c>
      <c r="Y44" s="21">
        <v>0</v>
      </c>
    </row>
    <row r="45" spans="2:25" ht="278.25" customHeight="1" x14ac:dyDescent="0.4">
      <c r="B45" s="11" t="s">
        <v>62</v>
      </c>
      <c r="C45" s="50" t="s">
        <v>78</v>
      </c>
      <c r="D45" s="1" t="s">
        <v>30</v>
      </c>
      <c r="E45" s="10">
        <f t="shared" si="12"/>
        <v>0</v>
      </c>
      <c r="F45" s="17">
        <v>0</v>
      </c>
      <c r="G45" s="17">
        <v>0</v>
      </c>
      <c r="H45" s="17">
        <v>0</v>
      </c>
      <c r="I45" s="17">
        <v>0</v>
      </c>
      <c r="J45" s="10">
        <v>0</v>
      </c>
      <c r="K45" s="10">
        <f t="shared" si="6"/>
        <v>0</v>
      </c>
      <c r="L45" s="10">
        <v>0</v>
      </c>
      <c r="M45" s="10">
        <v>0</v>
      </c>
      <c r="N45" s="10">
        <v>0</v>
      </c>
      <c r="O45" s="10">
        <v>0</v>
      </c>
      <c r="P45" s="10">
        <f t="shared" si="13"/>
        <v>0</v>
      </c>
      <c r="Q45" s="17">
        <v>0</v>
      </c>
      <c r="R45" s="17">
        <v>0</v>
      </c>
      <c r="S45" s="17">
        <v>0</v>
      </c>
      <c r="T45" s="17">
        <v>0</v>
      </c>
      <c r="U45" s="10">
        <f t="shared" si="14"/>
        <v>0</v>
      </c>
      <c r="V45" s="17">
        <v>0</v>
      </c>
      <c r="W45" s="17">
        <v>0</v>
      </c>
      <c r="X45" s="17">
        <v>0</v>
      </c>
      <c r="Y45" s="21">
        <v>0</v>
      </c>
    </row>
    <row r="46" spans="2:25" ht="180" x14ac:dyDescent="0.4">
      <c r="B46" s="11" t="s">
        <v>64</v>
      </c>
      <c r="C46" s="50" t="s">
        <v>35</v>
      </c>
      <c r="D46" s="1" t="s">
        <v>113</v>
      </c>
      <c r="E46" s="10">
        <f t="shared" si="12"/>
        <v>0</v>
      </c>
      <c r="F46" s="17">
        <v>0</v>
      </c>
      <c r="G46" s="17">
        <v>0</v>
      </c>
      <c r="H46" s="17">
        <v>0</v>
      </c>
      <c r="I46" s="17">
        <v>0</v>
      </c>
      <c r="J46" s="10">
        <v>0</v>
      </c>
      <c r="K46" s="10">
        <f t="shared" si="6"/>
        <v>0</v>
      </c>
      <c r="L46" s="10">
        <v>0</v>
      </c>
      <c r="M46" s="10">
        <v>0</v>
      </c>
      <c r="N46" s="10">
        <v>0</v>
      </c>
      <c r="O46" s="10">
        <v>0</v>
      </c>
      <c r="P46" s="10">
        <f t="shared" si="13"/>
        <v>0</v>
      </c>
      <c r="Q46" s="17">
        <v>0</v>
      </c>
      <c r="R46" s="17">
        <v>0</v>
      </c>
      <c r="S46" s="17">
        <v>0</v>
      </c>
      <c r="T46" s="17">
        <v>0</v>
      </c>
      <c r="U46" s="10">
        <f t="shared" si="14"/>
        <v>0</v>
      </c>
      <c r="V46" s="17">
        <v>0</v>
      </c>
      <c r="W46" s="17">
        <v>0</v>
      </c>
      <c r="X46" s="17">
        <v>0</v>
      </c>
      <c r="Y46" s="21">
        <v>0</v>
      </c>
    </row>
    <row r="47" spans="2:25" ht="155.25" customHeight="1" x14ac:dyDescent="0.4">
      <c r="B47" s="11" t="s">
        <v>65</v>
      </c>
      <c r="C47" s="50" t="s">
        <v>111</v>
      </c>
      <c r="D47" s="1" t="s">
        <v>112</v>
      </c>
      <c r="E47" s="10">
        <f t="shared" si="12"/>
        <v>0</v>
      </c>
      <c r="F47" s="17">
        <v>0</v>
      </c>
      <c r="G47" s="17">
        <v>0</v>
      </c>
      <c r="H47" s="17">
        <v>0</v>
      </c>
      <c r="I47" s="17">
        <v>0</v>
      </c>
      <c r="J47" s="10">
        <v>0</v>
      </c>
      <c r="K47" s="10">
        <f t="shared" si="6"/>
        <v>0</v>
      </c>
      <c r="L47" s="10">
        <v>0</v>
      </c>
      <c r="M47" s="10">
        <v>0</v>
      </c>
      <c r="N47" s="10">
        <v>0</v>
      </c>
      <c r="O47" s="10">
        <v>0</v>
      </c>
      <c r="P47" s="10">
        <f t="shared" si="13"/>
        <v>0</v>
      </c>
      <c r="Q47" s="17">
        <v>0</v>
      </c>
      <c r="R47" s="17">
        <v>0</v>
      </c>
      <c r="S47" s="17">
        <v>0</v>
      </c>
      <c r="T47" s="17">
        <v>0</v>
      </c>
      <c r="U47" s="10">
        <f t="shared" si="14"/>
        <v>0</v>
      </c>
      <c r="V47" s="17">
        <v>0</v>
      </c>
      <c r="W47" s="17">
        <v>0</v>
      </c>
      <c r="X47" s="17">
        <v>0</v>
      </c>
      <c r="Y47" s="21">
        <v>0</v>
      </c>
    </row>
    <row r="48" spans="2:25" ht="105" customHeight="1" x14ac:dyDescent="0.4">
      <c r="B48" s="11" t="s">
        <v>66</v>
      </c>
      <c r="C48" s="50" t="s">
        <v>114</v>
      </c>
      <c r="D48" s="1" t="s">
        <v>30</v>
      </c>
      <c r="E48" s="10">
        <f t="shared" si="12"/>
        <v>300</v>
      </c>
      <c r="F48" s="17">
        <v>0</v>
      </c>
      <c r="G48" s="17">
        <v>0</v>
      </c>
      <c r="H48" s="17">
        <v>0</v>
      </c>
      <c r="I48" s="17">
        <v>300</v>
      </c>
      <c r="J48" s="10">
        <v>0</v>
      </c>
      <c r="K48" s="10">
        <f t="shared" si="6"/>
        <v>300</v>
      </c>
      <c r="L48" s="10">
        <v>0</v>
      </c>
      <c r="M48" s="10">
        <v>0</v>
      </c>
      <c r="N48" s="10">
        <v>0</v>
      </c>
      <c r="O48" s="17">
        <v>300</v>
      </c>
      <c r="P48" s="10">
        <f t="shared" si="13"/>
        <v>0</v>
      </c>
      <c r="Q48" s="17">
        <v>0</v>
      </c>
      <c r="R48" s="17">
        <v>0</v>
      </c>
      <c r="S48" s="17">
        <v>0</v>
      </c>
      <c r="T48" s="17">
        <v>0</v>
      </c>
      <c r="U48" s="10">
        <f t="shared" si="14"/>
        <v>0</v>
      </c>
      <c r="V48" s="17">
        <v>0</v>
      </c>
      <c r="W48" s="17">
        <v>0</v>
      </c>
      <c r="X48" s="17">
        <v>0</v>
      </c>
      <c r="Y48" s="21">
        <v>0</v>
      </c>
    </row>
    <row r="49" spans="2:25" ht="34.5" customHeight="1" x14ac:dyDescent="0.4">
      <c r="B49" s="19">
        <v>1</v>
      </c>
      <c r="C49" s="62">
        <v>2</v>
      </c>
      <c r="D49" s="63">
        <v>3</v>
      </c>
      <c r="E49" s="65">
        <v>4</v>
      </c>
      <c r="F49" s="65">
        <v>5</v>
      </c>
      <c r="G49" s="65">
        <v>6</v>
      </c>
      <c r="H49" s="65">
        <v>7</v>
      </c>
      <c r="I49" s="65">
        <v>8</v>
      </c>
      <c r="J49" s="65">
        <v>9</v>
      </c>
      <c r="K49" s="65">
        <v>10</v>
      </c>
      <c r="L49" s="65">
        <v>11</v>
      </c>
      <c r="M49" s="65">
        <v>12</v>
      </c>
      <c r="N49" s="65">
        <v>13</v>
      </c>
      <c r="O49" s="65">
        <v>14</v>
      </c>
      <c r="P49" s="65">
        <v>15</v>
      </c>
      <c r="Q49" s="65">
        <v>16</v>
      </c>
      <c r="R49" s="65">
        <v>17</v>
      </c>
      <c r="S49" s="65">
        <v>18</v>
      </c>
      <c r="T49" s="65">
        <v>19</v>
      </c>
      <c r="U49" s="65">
        <v>20</v>
      </c>
      <c r="V49" s="65">
        <v>21</v>
      </c>
      <c r="W49" s="65">
        <v>22</v>
      </c>
      <c r="X49" s="65">
        <v>23</v>
      </c>
      <c r="Y49" s="65">
        <v>24</v>
      </c>
    </row>
    <row r="50" spans="2:25" ht="153" customHeight="1" x14ac:dyDescent="0.4">
      <c r="B50" s="61" t="s">
        <v>10</v>
      </c>
      <c r="C50" s="49" t="s">
        <v>36</v>
      </c>
      <c r="D50" s="1" t="s">
        <v>30</v>
      </c>
      <c r="E50" s="27">
        <f t="shared" ref="E50:Y50" si="15">E51+E52+E53+E54+E56+E57+E58+E60+E61+E62+E63</f>
        <v>5</v>
      </c>
      <c r="F50" s="27">
        <f t="shared" si="15"/>
        <v>0</v>
      </c>
      <c r="G50" s="27">
        <f t="shared" si="15"/>
        <v>5</v>
      </c>
      <c r="H50" s="27">
        <f t="shared" si="15"/>
        <v>0</v>
      </c>
      <c r="I50" s="27">
        <f t="shared" si="15"/>
        <v>0</v>
      </c>
      <c r="J50" s="27">
        <f t="shared" si="15"/>
        <v>5</v>
      </c>
      <c r="K50" s="27">
        <f t="shared" si="15"/>
        <v>5</v>
      </c>
      <c r="L50" s="27">
        <f t="shared" si="15"/>
        <v>0</v>
      </c>
      <c r="M50" s="27">
        <f t="shared" si="15"/>
        <v>5</v>
      </c>
      <c r="N50" s="27">
        <f t="shared" si="15"/>
        <v>0</v>
      </c>
      <c r="O50" s="27">
        <f t="shared" si="15"/>
        <v>0</v>
      </c>
      <c r="P50" s="27">
        <f t="shared" si="15"/>
        <v>0</v>
      </c>
      <c r="Q50" s="27">
        <f t="shared" si="15"/>
        <v>0</v>
      </c>
      <c r="R50" s="27">
        <f t="shared" si="15"/>
        <v>0</v>
      </c>
      <c r="S50" s="27">
        <f t="shared" si="15"/>
        <v>0</v>
      </c>
      <c r="T50" s="27">
        <f t="shared" si="15"/>
        <v>0</v>
      </c>
      <c r="U50" s="27">
        <f t="shared" si="15"/>
        <v>0</v>
      </c>
      <c r="V50" s="27">
        <f t="shared" si="15"/>
        <v>0</v>
      </c>
      <c r="W50" s="27">
        <f t="shared" si="15"/>
        <v>0</v>
      </c>
      <c r="X50" s="27">
        <f t="shared" si="15"/>
        <v>0</v>
      </c>
      <c r="Y50" s="28">
        <f t="shared" si="15"/>
        <v>0</v>
      </c>
    </row>
    <row r="51" spans="2:25" ht="341.25" customHeight="1" x14ac:dyDescent="0.4">
      <c r="B51" s="11" t="s">
        <v>44</v>
      </c>
      <c r="C51" s="50" t="s">
        <v>115</v>
      </c>
      <c r="D51" s="1" t="s">
        <v>116</v>
      </c>
      <c r="E51" s="27">
        <f>SUM(F51:I51)</f>
        <v>0</v>
      </c>
      <c r="F51" s="29">
        <v>0</v>
      </c>
      <c r="G51" s="29">
        <v>0</v>
      </c>
      <c r="H51" s="29">
        <v>0</v>
      </c>
      <c r="I51" s="29">
        <v>0</v>
      </c>
      <c r="J51" s="27">
        <v>0</v>
      </c>
      <c r="K51" s="10">
        <f t="shared" si="6"/>
        <v>0</v>
      </c>
      <c r="L51" s="10">
        <v>0</v>
      </c>
      <c r="M51" s="10">
        <v>0</v>
      </c>
      <c r="N51" s="10">
        <v>0</v>
      </c>
      <c r="O51" s="10">
        <v>0</v>
      </c>
      <c r="P51" s="29">
        <f>SUM(Q51:T51)</f>
        <v>0</v>
      </c>
      <c r="Q51" s="29">
        <v>0</v>
      </c>
      <c r="R51" s="29">
        <v>0</v>
      </c>
      <c r="S51" s="29">
        <v>0</v>
      </c>
      <c r="T51" s="29">
        <v>0</v>
      </c>
      <c r="U51" s="29">
        <f t="shared" ref="U51:U63" si="16">SUM(V51:Y51)</f>
        <v>0</v>
      </c>
      <c r="V51" s="29">
        <v>0</v>
      </c>
      <c r="W51" s="29">
        <v>0</v>
      </c>
      <c r="X51" s="29">
        <v>0</v>
      </c>
      <c r="Y51" s="30">
        <v>0</v>
      </c>
    </row>
    <row r="52" spans="2:25" ht="223.5" customHeight="1" x14ac:dyDescent="0.4">
      <c r="B52" s="11" t="s">
        <v>45</v>
      </c>
      <c r="C52" s="50" t="s">
        <v>79</v>
      </c>
      <c r="D52" s="1" t="s">
        <v>135</v>
      </c>
      <c r="E52" s="27">
        <f t="shared" ref="E52:E63" si="17">SUM(F52:I52)</f>
        <v>0</v>
      </c>
      <c r="F52" s="29">
        <v>0</v>
      </c>
      <c r="G52" s="29">
        <v>0</v>
      </c>
      <c r="H52" s="29">
        <v>0</v>
      </c>
      <c r="I52" s="29">
        <v>0</v>
      </c>
      <c r="J52" s="27">
        <v>0</v>
      </c>
      <c r="K52" s="10">
        <f t="shared" si="6"/>
        <v>0</v>
      </c>
      <c r="L52" s="10">
        <v>0</v>
      </c>
      <c r="M52" s="10">
        <v>0</v>
      </c>
      <c r="N52" s="10">
        <v>0</v>
      </c>
      <c r="O52" s="10">
        <v>0</v>
      </c>
      <c r="P52" s="29">
        <f t="shared" ref="P52:P63" si="18">SUM(Q52:T52)</f>
        <v>0</v>
      </c>
      <c r="Q52" s="29">
        <v>0</v>
      </c>
      <c r="R52" s="29">
        <v>0</v>
      </c>
      <c r="S52" s="29">
        <v>0</v>
      </c>
      <c r="T52" s="29">
        <v>0</v>
      </c>
      <c r="U52" s="29">
        <f t="shared" si="16"/>
        <v>0</v>
      </c>
      <c r="V52" s="29">
        <v>0</v>
      </c>
      <c r="W52" s="29">
        <v>0</v>
      </c>
      <c r="X52" s="29">
        <v>0</v>
      </c>
      <c r="Y52" s="30">
        <v>0</v>
      </c>
    </row>
    <row r="53" spans="2:25" ht="207" customHeight="1" x14ac:dyDescent="0.4">
      <c r="B53" s="11" t="s">
        <v>46</v>
      </c>
      <c r="C53" s="50" t="s">
        <v>80</v>
      </c>
      <c r="D53" s="1" t="s">
        <v>135</v>
      </c>
      <c r="E53" s="27">
        <f t="shared" si="17"/>
        <v>0</v>
      </c>
      <c r="F53" s="29">
        <v>0</v>
      </c>
      <c r="G53" s="29">
        <v>0</v>
      </c>
      <c r="H53" s="29">
        <v>0</v>
      </c>
      <c r="I53" s="29">
        <v>0</v>
      </c>
      <c r="J53" s="27">
        <v>0</v>
      </c>
      <c r="K53" s="10">
        <f t="shared" si="6"/>
        <v>0</v>
      </c>
      <c r="L53" s="10">
        <v>0</v>
      </c>
      <c r="M53" s="10">
        <v>0</v>
      </c>
      <c r="N53" s="10">
        <v>0</v>
      </c>
      <c r="O53" s="10">
        <v>0</v>
      </c>
      <c r="P53" s="29">
        <f t="shared" si="18"/>
        <v>0</v>
      </c>
      <c r="Q53" s="29">
        <v>0</v>
      </c>
      <c r="R53" s="29">
        <v>0</v>
      </c>
      <c r="S53" s="29">
        <v>0</v>
      </c>
      <c r="T53" s="29">
        <v>0</v>
      </c>
      <c r="U53" s="29">
        <f t="shared" si="16"/>
        <v>0</v>
      </c>
      <c r="V53" s="29">
        <v>0</v>
      </c>
      <c r="W53" s="29">
        <v>0</v>
      </c>
      <c r="X53" s="29">
        <v>0</v>
      </c>
      <c r="Y53" s="30">
        <v>0</v>
      </c>
    </row>
    <row r="54" spans="2:25" ht="409.5" x14ac:dyDescent="0.4">
      <c r="B54" s="11" t="s">
        <v>47</v>
      </c>
      <c r="C54" s="50" t="s">
        <v>37</v>
      </c>
      <c r="D54" s="1" t="s">
        <v>116</v>
      </c>
      <c r="E54" s="27">
        <f t="shared" si="17"/>
        <v>0</v>
      </c>
      <c r="F54" s="29">
        <v>0</v>
      </c>
      <c r="G54" s="29">
        <v>0</v>
      </c>
      <c r="H54" s="29">
        <v>0</v>
      </c>
      <c r="I54" s="29">
        <v>0</v>
      </c>
      <c r="J54" s="27">
        <v>0</v>
      </c>
      <c r="K54" s="10">
        <f t="shared" si="6"/>
        <v>0</v>
      </c>
      <c r="L54" s="10">
        <v>0</v>
      </c>
      <c r="M54" s="10">
        <v>0</v>
      </c>
      <c r="N54" s="10">
        <v>0</v>
      </c>
      <c r="O54" s="10">
        <v>0</v>
      </c>
      <c r="P54" s="29">
        <f t="shared" si="18"/>
        <v>0</v>
      </c>
      <c r="Q54" s="29">
        <v>0</v>
      </c>
      <c r="R54" s="29">
        <v>0</v>
      </c>
      <c r="S54" s="29">
        <v>0</v>
      </c>
      <c r="T54" s="29">
        <v>0</v>
      </c>
      <c r="U54" s="29">
        <f t="shared" si="16"/>
        <v>0</v>
      </c>
      <c r="V54" s="29">
        <v>0</v>
      </c>
      <c r="W54" s="29">
        <v>0</v>
      </c>
      <c r="X54" s="29">
        <v>0</v>
      </c>
      <c r="Y54" s="30">
        <v>0</v>
      </c>
    </row>
    <row r="55" spans="2:25" ht="34.5" customHeight="1" x14ac:dyDescent="0.4">
      <c r="B55" s="19">
        <v>1</v>
      </c>
      <c r="C55" s="62">
        <v>2</v>
      </c>
      <c r="D55" s="63">
        <v>3</v>
      </c>
      <c r="E55" s="65">
        <v>4</v>
      </c>
      <c r="F55" s="65">
        <v>5</v>
      </c>
      <c r="G55" s="65">
        <v>6</v>
      </c>
      <c r="H55" s="65">
        <v>7</v>
      </c>
      <c r="I55" s="65">
        <v>8</v>
      </c>
      <c r="J55" s="65">
        <v>9</v>
      </c>
      <c r="K55" s="65">
        <v>10</v>
      </c>
      <c r="L55" s="65">
        <v>11</v>
      </c>
      <c r="M55" s="65">
        <v>12</v>
      </c>
      <c r="N55" s="65">
        <v>13</v>
      </c>
      <c r="O55" s="65">
        <v>14</v>
      </c>
      <c r="P55" s="65">
        <v>15</v>
      </c>
      <c r="Q55" s="65">
        <v>16</v>
      </c>
      <c r="R55" s="65">
        <v>17</v>
      </c>
      <c r="S55" s="65">
        <v>18</v>
      </c>
      <c r="T55" s="65">
        <v>19</v>
      </c>
      <c r="U55" s="65">
        <v>20</v>
      </c>
      <c r="V55" s="65">
        <v>21</v>
      </c>
      <c r="W55" s="65">
        <v>22</v>
      </c>
      <c r="X55" s="65">
        <v>23</v>
      </c>
      <c r="Y55" s="65">
        <v>24</v>
      </c>
    </row>
    <row r="56" spans="2:25" ht="409.5" x14ac:dyDescent="0.4">
      <c r="B56" s="11" t="s">
        <v>48</v>
      </c>
      <c r="C56" s="50" t="s">
        <v>38</v>
      </c>
      <c r="D56" s="1" t="s">
        <v>116</v>
      </c>
      <c r="E56" s="27">
        <f t="shared" si="17"/>
        <v>2.5</v>
      </c>
      <c r="F56" s="29">
        <v>0</v>
      </c>
      <c r="G56" s="29">
        <v>2.5</v>
      </c>
      <c r="H56" s="29">
        <v>0</v>
      </c>
      <c r="I56" s="29">
        <v>0</v>
      </c>
      <c r="J56" s="27">
        <v>2.5</v>
      </c>
      <c r="K56" s="10">
        <f t="shared" si="6"/>
        <v>2.5</v>
      </c>
      <c r="L56" s="29">
        <v>0</v>
      </c>
      <c r="M56" s="29">
        <v>2.5</v>
      </c>
      <c r="N56" s="29">
        <v>0</v>
      </c>
      <c r="O56" s="29">
        <v>0</v>
      </c>
      <c r="P56" s="29">
        <f t="shared" si="18"/>
        <v>0</v>
      </c>
      <c r="Q56" s="29">
        <v>0</v>
      </c>
      <c r="R56" s="29">
        <v>0</v>
      </c>
      <c r="S56" s="29">
        <v>0</v>
      </c>
      <c r="T56" s="29">
        <v>0</v>
      </c>
      <c r="U56" s="29">
        <f t="shared" si="16"/>
        <v>0</v>
      </c>
      <c r="V56" s="29">
        <v>0</v>
      </c>
      <c r="W56" s="29">
        <v>0</v>
      </c>
      <c r="X56" s="29">
        <v>0</v>
      </c>
      <c r="Y56" s="30">
        <v>0</v>
      </c>
    </row>
    <row r="57" spans="2:25" ht="316.5" customHeight="1" x14ac:dyDescent="0.4">
      <c r="B57" s="11" t="s">
        <v>49</v>
      </c>
      <c r="C57" s="50" t="s">
        <v>68</v>
      </c>
      <c r="D57" s="1" t="s">
        <v>116</v>
      </c>
      <c r="E57" s="27">
        <f t="shared" si="17"/>
        <v>0</v>
      </c>
      <c r="F57" s="29">
        <v>0</v>
      </c>
      <c r="G57" s="29">
        <v>0</v>
      </c>
      <c r="H57" s="29">
        <v>0</v>
      </c>
      <c r="I57" s="29">
        <v>0</v>
      </c>
      <c r="J57" s="27">
        <v>0</v>
      </c>
      <c r="K57" s="10">
        <f t="shared" si="6"/>
        <v>0</v>
      </c>
      <c r="L57" s="10">
        <v>0</v>
      </c>
      <c r="M57" s="10">
        <v>0</v>
      </c>
      <c r="N57" s="10">
        <v>0</v>
      </c>
      <c r="O57" s="10">
        <v>0</v>
      </c>
      <c r="P57" s="29">
        <f t="shared" si="18"/>
        <v>0</v>
      </c>
      <c r="Q57" s="29">
        <v>0</v>
      </c>
      <c r="R57" s="29">
        <v>0</v>
      </c>
      <c r="S57" s="29">
        <v>0</v>
      </c>
      <c r="T57" s="29">
        <v>0</v>
      </c>
      <c r="U57" s="29">
        <f t="shared" si="16"/>
        <v>0</v>
      </c>
      <c r="V57" s="29">
        <v>0</v>
      </c>
      <c r="W57" s="29">
        <v>0</v>
      </c>
      <c r="X57" s="29">
        <v>0</v>
      </c>
      <c r="Y57" s="30">
        <v>0</v>
      </c>
    </row>
    <row r="58" spans="2:25" ht="323.25" customHeight="1" x14ac:dyDescent="0.4">
      <c r="B58" s="11" t="s">
        <v>50</v>
      </c>
      <c r="C58" s="50" t="s">
        <v>70</v>
      </c>
      <c r="D58" s="1" t="s">
        <v>136</v>
      </c>
      <c r="E58" s="27">
        <f t="shared" si="17"/>
        <v>2</v>
      </c>
      <c r="F58" s="29">
        <v>0</v>
      </c>
      <c r="G58" s="29">
        <v>2</v>
      </c>
      <c r="H58" s="29">
        <v>0</v>
      </c>
      <c r="I58" s="29">
        <v>0</v>
      </c>
      <c r="J58" s="27">
        <v>2</v>
      </c>
      <c r="K58" s="10">
        <f t="shared" si="6"/>
        <v>2</v>
      </c>
      <c r="L58" s="29">
        <v>0</v>
      </c>
      <c r="M58" s="29">
        <v>2</v>
      </c>
      <c r="N58" s="29">
        <v>0</v>
      </c>
      <c r="O58" s="29">
        <v>0</v>
      </c>
      <c r="P58" s="29">
        <f t="shared" si="18"/>
        <v>0</v>
      </c>
      <c r="Q58" s="29">
        <v>0</v>
      </c>
      <c r="R58" s="29">
        <v>0</v>
      </c>
      <c r="S58" s="29">
        <v>0</v>
      </c>
      <c r="T58" s="29">
        <v>0</v>
      </c>
      <c r="U58" s="29">
        <f t="shared" si="16"/>
        <v>0</v>
      </c>
      <c r="V58" s="29">
        <v>0</v>
      </c>
      <c r="W58" s="29">
        <v>0</v>
      </c>
      <c r="X58" s="29">
        <v>0</v>
      </c>
      <c r="Y58" s="30">
        <v>0</v>
      </c>
    </row>
    <row r="59" spans="2:25" ht="34.5" customHeight="1" x14ac:dyDescent="0.4">
      <c r="B59" s="19">
        <v>1</v>
      </c>
      <c r="C59" s="62">
        <v>2</v>
      </c>
      <c r="D59" s="63">
        <v>3</v>
      </c>
      <c r="E59" s="65">
        <v>4</v>
      </c>
      <c r="F59" s="65">
        <v>5</v>
      </c>
      <c r="G59" s="65">
        <v>6</v>
      </c>
      <c r="H59" s="65">
        <v>7</v>
      </c>
      <c r="I59" s="65">
        <v>8</v>
      </c>
      <c r="J59" s="65">
        <v>9</v>
      </c>
      <c r="K59" s="65">
        <v>10</v>
      </c>
      <c r="L59" s="65">
        <v>11</v>
      </c>
      <c r="M59" s="65">
        <v>12</v>
      </c>
      <c r="N59" s="65">
        <v>13</v>
      </c>
      <c r="O59" s="65">
        <v>14</v>
      </c>
      <c r="P59" s="65">
        <v>15</v>
      </c>
      <c r="Q59" s="65">
        <v>16</v>
      </c>
      <c r="R59" s="65">
        <v>17</v>
      </c>
      <c r="S59" s="65">
        <v>18</v>
      </c>
      <c r="T59" s="65">
        <v>19</v>
      </c>
      <c r="U59" s="65">
        <v>20</v>
      </c>
      <c r="V59" s="65">
        <v>21</v>
      </c>
      <c r="W59" s="65">
        <v>22</v>
      </c>
      <c r="X59" s="65">
        <v>23</v>
      </c>
      <c r="Y59" s="65">
        <v>24</v>
      </c>
    </row>
    <row r="60" spans="2:25" ht="318" customHeight="1" x14ac:dyDescent="0.4">
      <c r="B60" s="11" t="s">
        <v>51</v>
      </c>
      <c r="C60" s="50" t="s">
        <v>117</v>
      </c>
      <c r="D60" s="1" t="s">
        <v>116</v>
      </c>
      <c r="E60" s="27">
        <f t="shared" si="17"/>
        <v>0.5</v>
      </c>
      <c r="F60" s="29">
        <v>0</v>
      </c>
      <c r="G60" s="29">
        <v>0.5</v>
      </c>
      <c r="H60" s="29">
        <v>0</v>
      </c>
      <c r="I60" s="29">
        <v>0</v>
      </c>
      <c r="J60" s="27">
        <v>0.5</v>
      </c>
      <c r="K60" s="10">
        <f t="shared" si="6"/>
        <v>0.5</v>
      </c>
      <c r="L60" s="29">
        <v>0</v>
      </c>
      <c r="M60" s="29">
        <v>0.5</v>
      </c>
      <c r="N60" s="29">
        <v>0</v>
      </c>
      <c r="O60" s="29">
        <v>0</v>
      </c>
      <c r="P60" s="29">
        <f t="shared" si="18"/>
        <v>0</v>
      </c>
      <c r="Q60" s="29">
        <v>0</v>
      </c>
      <c r="R60" s="29">
        <v>0</v>
      </c>
      <c r="S60" s="29">
        <v>0</v>
      </c>
      <c r="T60" s="29">
        <v>0</v>
      </c>
      <c r="U60" s="29">
        <f t="shared" si="16"/>
        <v>0</v>
      </c>
      <c r="V60" s="29">
        <v>0</v>
      </c>
      <c r="W60" s="29">
        <v>0</v>
      </c>
      <c r="X60" s="29">
        <v>0</v>
      </c>
      <c r="Y60" s="30">
        <v>0</v>
      </c>
    </row>
    <row r="61" spans="2:25" ht="409.5" x14ac:dyDescent="0.4">
      <c r="B61" s="11" t="s">
        <v>52</v>
      </c>
      <c r="C61" s="50" t="s">
        <v>69</v>
      </c>
      <c r="D61" s="1" t="s">
        <v>116</v>
      </c>
      <c r="E61" s="27">
        <f t="shared" si="17"/>
        <v>0</v>
      </c>
      <c r="F61" s="29">
        <v>0</v>
      </c>
      <c r="G61" s="29">
        <v>0</v>
      </c>
      <c r="H61" s="29">
        <v>0</v>
      </c>
      <c r="I61" s="29">
        <v>0</v>
      </c>
      <c r="J61" s="27">
        <v>0</v>
      </c>
      <c r="K61" s="10">
        <f t="shared" si="6"/>
        <v>0</v>
      </c>
      <c r="L61" s="10">
        <v>0</v>
      </c>
      <c r="M61" s="10">
        <v>0</v>
      </c>
      <c r="N61" s="10">
        <v>0</v>
      </c>
      <c r="O61" s="10">
        <v>0</v>
      </c>
      <c r="P61" s="29">
        <f t="shared" si="18"/>
        <v>0</v>
      </c>
      <c r="Q61" s="29">
        <v>0</v>
      </c>
      <c r="R61" s="29">
        <v>0</v>
      </c>
      <c r="S61" s="29">
        <v>0</v>
      </c>
      <c r="T61" s="29">
        <v>0</v>
      </c>
      <c r="U61" s="29">
        <f t="shared" si="16"/>
        <v>0</v>
      </c>
      <c r="V61" s="29">
        <v>0</v>
      </c>
      <c r="W61" s="29">
        <v>0</v>
      </c>
      <c r="X61" s="29">
        <v>0</v>
      </c>
      <c r="Y61" s="30">
        <v>0</v>
      </c>
    </row>
    <row r="62" spans="2:25" ht="301.5" customHeight="1" x14ac:dyDescent="0.4">
      <c r="B62" s="11" t="s">
        <v>53</v>
      </c>
      <c r="C62" s="50" t="s">
        <v>81</v>
      </c>
      <c r="D62" s="1" t="s">
        <v>137</v>
      </c>
      <c r="E62" s="27">
        <f t="shared" si="17"/>
        <v>0</v>
      </c>
      <c r="F62" s="29">
        <v>0</v>
      </c>
      <c r="G62" s="29">
        <v>0</v>
      </c>
      <c r="H62" s="29">
        <v>0</v>
      </c>
      <c r="I62" s="29">
        <v>0</v>
      </c>
      <c r="J62" s="27">
        <v>0</v>
      </c>
      <c r="K62" s="10">
        <f t="shared" si="6"/>
        <v>0</v>
      </c>
      <c r="L62" s="10">
        <v>0</v>
      </c>
      <c r="M62" s="10">
        <v>0</v>
      </c>
      <c r="N62" s="10">
        <v>0</v>
      </c>
      <c r="O62" s="10">
        <v>0</v>
      </c>
      <c r="P62" s="29">
        <f t="shared" si="18"/>
        <v>0</v>
      </c>
      <c r="Q62" s="29">
        <v>0</v>
      </c>
      <c r="R62" s="29">
        <v>0</v>
      </c>
      <c r="S62" s="29">
        <v>0</v>
      </c>
      <c r="T62" s="29">
        <v>0</v>
      </c>
      <c r="U62" s="29">
        <f t="shared" si="16"/>
        <v>0</v>
      </c>
      <c r="V62" s="29">
        <v>0</v>
      </c>
      <c r="W62" s="29">
        <v>0</v>
      </c>
      <c r="X62" s="29">
        <v>0</v>
      </c>
      <c r="Y62" s="30">
        <v>0</v>
      </c>
    </row>
    <row r="63" spans="2:25" ht="132" x14ac:dyDescent="0.4">
      <c r="B63" s="11" t="s">
        <v>54</v>
      </c>
      <c r="C63" s="50" t="s">
        <v>118</v>
      </c>
      <c r="D63" s="1" t="s">
        <v>137</v>
      </c>
      <c r="E63" s="27">
        <f t="shared" si="17"/>
        <v>0</v>
      </c>
      <c r="F63" s="29">
        <v>0</v>
      </c>
      <c r="G63" s="29">
        <v>0</v>
      </c>
      <c r="H63" s="29">
        <v>0</v>
      </c>
      <c r="I63" s="29">
        <v>0</v>
      </c>
      <c r="J63" s="27">
        <v>0</v>
      </c>
      <c r="K63" s="10">
        <f t="shared" si="6"/>
        <v>0</v>
      </c>
      <c r="L63" s="10">
        <v>0</v>
      </c>
      <c r="M63" s="10">
        <v>0</v>
      </c>
      <c r="N63" s="10">
        <v>0</v>
      </c>
      <c r="O63" s="10">
        <v>0</v>
      </c>
      <c r="P63" s="29">
        <f t="shared" si="18"/>
        <v>0</v>
      </c>
      <c r="Q63" s="29">
        <v>0</v>
      </c>
      <c r="R63" s="29">
        <v>0</v>
      </c>
      <c r="S63" s="29">
        <v>0</v>
      </c>
      <c r="T63" s="29">
        <v>0</v>
      </c>
      <c r="U63" s="29">
        <f t="shared" si="16"/>
        <v>0</v>
      </c>
      <c r="V63" s="29">
        <v>0</v>
      </c>
      <c r="W63" s="29">
        <v>0</v>
      </c>
      <c r="X63" s="29">
        <v>0</v>
      </c>
      <c r="Y63" s="30">
        <v>0</v>
      </c>
    </row>
    <row r="64" spans="2:25" ht="35.450000000000003" customHeight="1" x14ac:dyDescent="0.4">
      <c r="B64" s="19">
        <v>1</v>
      </c>
      <c r="C64" s="62">
        <v>2</v>
      </c>
      <c r="D64" s="63">
        <v>3</v>
      </c>
      <c r="E64" s="65">
        <v>4</v>
      </c>
      <c r="F64" s="65">
        <v>5</v>
      </c>
      <c r="G64" s="65">
        <v>6</v>
      </c>
      <c r="H64" s="65">
        <v>7</v>
      </c>
      <c r="I64" s="65">
        <v>8</v>
      </c>
      <c r="J64" s="65">
        <v>9</v>
      </c>
      <c r="K64" s="65">
        <v>10</v>
      </c>
      <c r="L64" s="65">
        <v>11</v>
      </c>
      <c r="M64" s="65">
        <v>12</v>
      </c>
      <c r="N64" s="65">
        <v>13</v>
      </c>
      <c r="O64" s="65">
        <v>14</v>
      </c>
      <c r="P64" s="65">
        <v>15</v>
      </c>
      <c r="Q64" s="65">
        <v>16</v>
      </c>
      <c r="R64" s="65">
        <v>17</v>
      </c>
      <c r="S64" s="65">
        <v>18</v>
      </c>
      <c r="T64" s="65">
        <v>19</v>
      </c>
      <c r="U64" s="65">
        <v>20</v>
      </c>
      <c r="V64" s="65">
        <v>21</v>
      </c>
      <c r="W64" s="65">
        <v>22</v>
      </c>
      <c r="X64" s="65">
        <v>23</v>
      </c>
      <c r="Y64" s="65">
        <v>24</v>
      </c>
    </row>
    <row r="65" spans="2:25" ht="105.75" customHeight="1" x14ac:dyDescent="0.4">
      <c r="B65" s="11" t="s">
        <v>11</v>
      </c>
      <c r="C65" s="49" t="s">
        <v>39</v>
      </c>
      <c r="D65" s="1" t="s">
        <v>30</v>
      </c>
      <c r="E65" s="31">
        <f>E66+E67+E68+E69+E71+E72+E73</f>
        <v>5</v>
      </c>
      <c r="F65" s="27">
        <f t="shared" ref="F65:Y65" si="19">F66+F67+F68+F69+F71+F72+F73</f>
        <v>0</v>
      </c>
      <c r="G65" s="31">
        <f t="shared" si="19"/>
        <v>5</v>
      </c>
      <c r="H65" s="27">
        <f t="shared" si="19"/>
        <v>0</v>
      </c>
      <c r="I65" s="27">
        <f t="shared" si="19"/>
        <v>0</v>
      </c>
      <c r="J65" s="31">
        <f t="shared" si="19"/>
        <v>5</v>
      </c>
      <c r="K65" s="31">
        <f t="shared" si="19"/>
        <v>5</v>
      </c>
      <c r="L65" s="31">
        <f t="shared" si="19"/>
        <v>0</v>
      </c>
      <c r="M65" s="31">
        <f t="shared" si="19"/>
        <v>5</v>
      </c>
      <c r="N65" s="31">
        <f t="shared" si="19"/>
        <v>0</v>
      </c>
      <c r="O65" s="31">
        <f t="shared" si="19"/>
        <v>0</v>
      </c>
      <c r="P65" s="31">
        <f t="shared" si="19"/>
        <v>0.8901</v>
      </c>
      <c r="Q65" s="27">
        <f t="shared" si="19"/>
        <v>0</v>
      </c>
      <c r="R65" s="31">
        <f t="shared" si="19"/>
        <v>0.8901</v>
      </c>
      <c r="S65" s="27">
        <f t="shared" si="19"/>
        <v>0</v>
      </c>
      <c r="T65" s="27">
        <f t="shared" si="19"/>
        <v>0</v>
      </c>
      <c r="U65" s="31">
        <f t="shared" si="19"/>
        <v>0.8901</v>
      </c>
      <c r="V65" s="31">
        <f t="shared" si="19"/>
        <v>0</v>
      </c>
      <c r="W65" s="31">
        <f t="shared" si="19"/>
        <v>0.8901</v>
      </c>
      <c r="X65" s="27">
        <f t="shared" si="19"/>
        <v>0</v>
      </c>
      <c r="Y65" s="28">
        <f t="shared" si="19"/>
        <v>0</v>
      </c>
    </row>
    <row r="66" spans="2:25" ht="328.5" customHeight="1" x14ac:dyDescent="0.4">
      <c r="B66" s="11" t="s">
        <v>40</v>
      </c>
      <c r="C66" s="50" t="s">
        <v>128</v>
      </c>
      <c r="D66" s="1" t="s">
        <v>129</v>
      </c>
      <c r="E66" s="27">
        <f>SUM(F66:I66)</f>
        <v>5</v>
      </c>
      <c r="F66" s="29">
        <v>0</v>
      </c>
      <c r="G66" s="29">
        <v>5</v>
      </c>
      <c r="H66" s="29">
        <v>0</v>
      </c>
      <c r="I66" s="29">
        <v>0</v>
      </c>
      <c r="J66" s="27">
        <v>5</v>
      </c>
      <c r="K66" s="10">
        <f t="shared" si="6"/>
        <v>5</v>
      </c>
      <c r="L66" s="29">
        <v>0</v>
      </c>
      <c r="M66" s="29">
        <v>5</v>
      </c>
      <c r="N66" s="29">
        <v>0</v>
      </c>
      <c r="O66" s="29">
        <v>0</v>
      </c>
      <c r="P66" s="29">
        <f>SUM(Q66:T66)</f>
        <v>0.8901</v>
      </c>
      <c r="Q66" s="29">
        <v>0</v>
      </c>
      <c r="R66" s="29">
        <v>0.8901</v>
      </c>
      <c r="S66" s="29">
        <v>0</v>
      </c>
      <c r="T66" s="29">
        <v>0</v>
      </c>
      <c r="U66" s="29">
        <f>V66+W66+X66+Y66</f>
        <v>0.8901</v>
      </c>
      <c r="V66" s="29">
        <v>0</v>
      </c>
      <c r="W66" s="29">
        <v>0.8901</v>
      </c>
      <c r="X66" s="29">
        <v>0</v>
      </c>
      <c r="Y66" s="30">
        <v>0</v>
      </c>
    </row>
    <row r="67" spans="2:25" ht="322.5" customHeight="1" x14ac:dyDescent="0.4">
      <c r="B67" s="11" t="s">
        <v>41</v>
      </c>
      <c r="C67" s="50" t="s">
        <v>119</v>
      </c>
      <c r="D67" s="1" t="s">
        <v>130</v>
      </c>
      <c r="E67" s="27">
        <f t="shared" ref="E67:E73" si="20">SUM(F67:I67)</f>
        <v>0</v>
      </c>
      <c r="F67" s="29">
        <v>0</v>
      </c>
      <c r="G67" s="29">
        <v>0</v>
      </c>
      <c r="H67" s="29">
        <v>0</v>
      </c>
      <c r="I67" s="29">
        <v>0</v>
      </c>
      <c r="J67" s="27">
        <v>0</v>
      </c>
      <c r="K67" s="10">
        <f t="shared" si="6"/>
        <v>0</v>
      </c>
      <c r="L67" s="10">
        <v>0</v>
      </c>
      <c r="M67" s="10">
        <v>0</v>
      </c>
      <c r="N67" s="10">
        <v>0</v>
      </c>
      <c r="O67" s="10">
        <v>0</v>
      </c>
      <c r="P67" s="29">
        <f t="shared" ref="P67:P73" si="21">SUM(Q67:T67)</f>
        <v>0</v>
      </c>
      <c r="Q67" s="29">
        <v>0</v>
      </c>
      <c r="R67" s="29">
        <v>0</v>
      </c>
      <c r="S67" s="29">
        <v>0</v>
      </c>
      <c r="T67" s="29">
        <v>0</v>
      </c>
      <c r="U67" s="29">
        <f t="shared" ref="U67:U73" si="22">V67+W67+X67+Y67</f>
        <v>0</v>
      </c>
      <c r="V67" s="29">
        <v>0</v>
      </c>
      <c r="W67" s="29">
        <v>0</v>
      </c>
      <c r="X67" s="29">
        <v>0</v>
      </c>
      <c r="Y67" s="30">
        <v>0</v>
      </c>
    </row>
    <row r="68" spans="2:25" ht="281.25" customHeight="1" x14ac:dyDescent="0.4">
      <c r="B68" s="11" t="s">
        <v>42</v>
      </c>
      <c r="C68" s="50" t="s">
        <v>120</v>
      </c>
      <c r="D68" s="1" t="s">
        <v>131</v>
      </c>
      <c r="E68" s="27">
        <f t="shared" si="20"/>
        <v>0</v>
      </c>
      <c r="F68" s="29">
        <v>0</v>
      </c>
      <c r="G68" s="29">
        <v>0</v>
      </c>
      <c r="H68" s="29">
        <v>0</v>
      </c>
      <c r="I68" s="29">
        <v>0</v>
      </c>
      <c r="J68" s="27">
        <v>0</v>
      </c>
      <c r="K68" s="10">
        <f t="shared" si="6"/>
        <v>0</v>
      </c>
      <c r="L68" s="10">
        <v>0</v>
      </c>
      <c r="M68" s="10">
        <v>0</v>
      </c>
      <c r="N68" s="10">
        <v>0</v>
      </c>
      <c r="O68" s="10">
        <v>0</v>
      </c>
      <c r="P68" s="29">
        <f t="shared" si="21"/>
        <v>0</v>
      </c>
      <c r="Q68" s="29">
        <v>0</v>
      </c>
      <c r="R68" s="29">
        <v>0</v>
      </c>
      <c r="S68" s="29">
        <v>0</v>
      </c>
      <c r="T68" s="29">
        <v>0</v>
      </c>
      <c r="U68" s="29">
        <f t="shared" si="22"/>
        <v>0</v>
      </c>
      <c r="V68" s="29">
        <v>0</v>
      </c>
      <c r="W68" s="29">
        <v>0</v>
      </c>
      <c r="X68" s="29">
        <v>0</v>
      </c>
      <c r="Y68" s="30">
        <v>0</v>
      </c>
    </row>
    <row r="69" spans="2:25" ht="270" x14ac:dyDescent="0.4">
      <c r="B69" s="11" t="s">
        <v>43</v>
      </c>
      <c r="C69" s="50" t="s">
        <v>121</v>
      </c>
      <c r="D69" s="1" t="s">
        <v>132</v>
      </c>
      <c r="E69" s="27">
        <f t="shared" si="20"/>
        <v>0</v>
      </c>
      <c r="F69" s="29">
        <v>0</v>
      </c>
      <c r="G69" s="29">
        <v>0</v>
      </c>
      <c r="H69" s="29">
        <v>0</v>
      </c>
      <c r="I69" s="29">
        <v>0</v>
      </c>
      <c r="J69" s="27">
        <v>0</v>
      </c>
      <c r="K69" s="10">
        <f t="shared" si="6"/>
        <v>0</v>
      </c>
      <c r="L69" s="10">
        <v>0</v>
      </c>
      <c r="M69" s="10">
        <v>0</v>
      </c>
      <c r="N69" s="10">
        <v>0</v>
      </c>
      <c r="O69" s="10">
        <v>0</v>
      </c>
      <c r="P69" s="29">
        <f t="shared" si="21"/>
        <v>0</v>
      </c>
      <c r="Q69" s="29">
        <v>0</v>
      </c>
      <c r="R69" s="29">
        <v>0</v>
      </c>
      <c r="S69" s="29">
        <v>0</v>
      </c>
      <c r="T69" s="29">
        <v>0</v>
      </c>
      <c r="U69" s="29">
        <f t="shared" si="22"/>
        <v>0</v>
      </c>
      <c r="V69" s="29">
        <v>0</v>
      </c>
      <c r="W69" s="29">
        <v>0</v>
      </c>
      <c r="X69" s="29">
        <v>0</v>
      </c>
      <c r="Y69" s="30">
        <v>0</v>
      </c>
    </row>
    <row r="70" spans="2:25" ht="35.450000000000003" customHeight="1" x14ac:dyDescent="0.4">
      <c r="B70" s="19">
        <v>1</v>
      </c>
      <c r="C70" s="62">
        <v>2</v>
      </c>
      <c r="D70" s="63">
        <v>3</v>
      </c>
      <c r="E70" s="65">
        <v>4</v>
      </c>
      <c r="F70" s="65">
        <v>5</v>
      </c>
      <c r="G70" s="65">
        <v>6</v>
      </c>
      <c r="H70" s="65">
        <v>7</v>
      </c>
      <c r="I70" s="65">
        <v>8</v>
      </c>
      <c r="J70" s="65">
        <v>9</v>
      </c>
      <c r="K70" s="65">
        <v>10</v>
      </c>
      <c r="L70" s="65">
        <v>11</v>
      </c>
      <c r="M70" s="65">
        <v>12</v>
      </c>
      <c r="N70" s="65">
        <v>13</v>
      </c>
      <c r="O70" s="65">
        <v>14</v>
      </c>
      <c r="P70" s="65">
        <v>15</v>
      </c>
      <c r="Q70" s="65">
        <v>16</v>
      </c>
      <c r="R70" s="65">
        <v>17</v>
      </c>
      <c r="S70" s="65">
        <v>18</v>
      </c>
      <c r="T70" s="65">
        <v>19</v>
      </c>
      <c r="U70" s="65">
        <v>20</v>
      </c>
      <c r="V70" s="65">
        <v>21</v>
      </c>
      <c r="W70" s="65">
        <v>22</v>
      </c>
      <c r="X70" s="65">
        <v>23</v>
      </c>
      <c r="Y70" s="65">
        <v>24</v>
      </c>
    </row>
    <row r="71" spans="2:25" ht="315" x14ac:dyDescent="0.4">
      <c r="B71" s="11" t="s">
        <v>127</v>
      </c>
      <c r="C71" s="50" t="s">
        <v>122</v>
      </c>
      <c r="D71" s="1" t="s">
        <v>129</v>
      </c>
      <c r="E71" s="27">
        <f t="shared" si="20"/>
        <v>0</v>
      </c>
      <c r="F71" s="29">
        <v>0</v>
      </c>
      <c r="G71" s="29">
        <v>0</v>
      </c>
      <c r="H71" s="29">
        <v>0</v>
      </c>
      <c r="I71" s="29">
        <v>0</v>
      </c>
      <c r="J71" s="27">
        <v>0</v>
      </c>
      <c r="K71" s="10">
        <f t="shared" si="6"/>
        <v>0</v>
      </c>
      <c r="L71" s="10">
        <v>0</v>
      </c>
      <c r="M71" s="10">
        <v>0</v>
      </c>
      <c r="N71" s="10">
        <v>0</v>
      </c>
      <c r="O71" s="10">
        <v>0</v>
      </c>
      <c r="P71" s="29">
        <f t="shared" si="21"/>
        <v>0</v>
      </c>
      <c r="Q71" s="29">
        <v>0</v>
      </c>
      <c r="R71" s="29">
        <v>0</v>
      </c>
      <c r="S71" s="29">
        <v>0</v>
      </c>
      <c r="T71" s="29">
        <v>0</v>
      </c>
      <c r="U71" s="29">
        <f t="shared" si="22"/>
        <v>0</v>
      </c>
      <c r="V71" s="29">
        <v>0</v>
      </c>
      <c r="W71" s="29">
        <v>0</v>
      </c>
      <c r="X71" s="29">
        <v>0</v>
      </c>
      <c r="Y71" s="30">
        <v>0</v>
      </c>
    </row>
    <row r="72" spans="2:25" ht="409.5" x14ac:dyDescent="0.4">
      <c r="B72" s="11" t="s">
        <v>126</v>
      </c>
      <c r="C72" s="50" t="s">
        <v>123</v>
      </c>
      <c r="D72" s="1" t="s">
        <v>133</v>
      </c>
      <c r="E72" s="27">
        <f t="shared" si="20"/>
        <v>0</v>
      </c>
      <c r="F72" s="29">
        <v>0</v>
      </c>
      <c r="G72" s="29">
        <v>0</v>
      </c>
      <c r="H72" s="29">
        <v>0</v>
      </c>
      <c r="I72" s="29">
        <v>0</v>
      </c>
      <c r="J72" s="27">
        <v>0</v>
      </c>
      <c r="K72" s="10">
        <f t="shared" si="6"/>
        <v>0</v>
      </c>
      <c r="L72" s="10">
        <v>0</v>
      </c>
      <c r="M72" s="10">
        <v>0</v>
      </c>
      <c r="N72" s="10">
        <v>0</v>
      </c>
      <c r="O72" s="10">
        <v>0</v>
      </c>
      <c r="P72" s="29">
        <f t="shared" si="21"/>
        <v>0</v>
      </c>
      <c r="Q72" s="29">
        <v>0</v>
      </c>
      <c r="R72" s="29">
        <v>0</v>
      </c>
      <c r="S72" s="29">
        <v>0</v>
      </c>
      <c r="T72" s="29">
        <v>0</v>
      </c>
      <c r="U72" s="29">
        <f t="shared" si="22"/>
        <v>0</v>
      </c>
      <c r="V72" s="29">
        <v>0</v>
      </c>
      <c r="W72" s="29">
        <v>0</v>
      </c>
      <c r="X72" s="29">
        <v>0</v>
      </c>
      <c r="Y72" s="30">
        <v>0</v>
      </c>
    </row>
    <row r="73" spans="2:25" ht="409.5" customHeight="1" x14ac:dyDescent="0.4">
      <c r="B73" s="11" t="s">
        <v>125</v>
      </c>
      <c r="C73" s="50" t="s">
        <v>124</v>
      </c>
      <c r="D73" s="1" t="s">
        <v>134</v>
      </c>
      <c r="E73" s="27">
        <f t="shared" si="20"/>
        <v>0</v>
      </c>
      <c r="F73" s="29">
        <v>0</v>
      </c>
      <c r="G73" s="29">
        <v>0</v>
      </c>
      <c r="H73" s="29">
        <v>0</v>
      </c>
      <c r="I73" s="29">
        <v>0</v>
      </c>
      <c r="J73" s="27">
        <v>0</v>
      </c>
      <c r="K73" s="10">
        <f t="shared" si="6"/>
        <v>0</v>
      </c>
      <c r="L73" s="10">
        <v>0</v>
      </c>
      <c r="M73" s="10">
        <v>0</v>
      </c>
      <c r="N73" s="10">
        <v>0</v>
      </c>
      <c r="O73" s="10">
        <v>0</v>
      </c>
      <c r="P73" s="29">
        <f t="shared" si="21"/>
        <v>0</v>
      </c>
      <c r="Q73" s="29">
        <v>0</v>
      </c>
      <c r="R73" s="29">
        <v>0</v>
      </c>
      <c r="S73" s="29">
        <v>0</v>
      </c>
      <c r="T73" s="29">
        <v>0</v>
      </c>
      <c r="U73" s="29">
        <f t="shared" si="22"/>
        <v>0</v>
      </c>
      <c r="V73" s="29">
        <v>0</v>
      </c>
      <c r="W73" s="29">
        <v>0</v>
      </c>
      <c r="X73" s="29">
        <v>0</v>
      </c>
      <c r="Y73" s="30">
        <v>0</v>
      </c>
    </row>
    <row r="74" spans="2:25" ht="81.75" customHeight="1" thickBot="1" x14ac:dyDescent="0.45">
      <c r="B74" s="32"/>
      <c r="C74" s="51" t="s">
        <v>67</v>
      </c>
      <c r="D74" s="41"/>
      <c r="E74" s="59">
        <f t="shared" ref="E74:Y74" si="23">E9+E34+E50+E65</f>
        <v>1151.0209</v>
      </c>
      <c r="F74" s="59">
        <f t="shared" si="23"/>
        <v>118.97580000000001</v>
      </c>
      <c r="G74" s="59">
        <f t="shared" si="23"/>
        <v>343.04509999999999</v>
      </c>
      <c r="H74" s="40">
        <f t="shared" si="23"/>
        <v>0</v>
      </c>
      <c r="I74" s="40">
        <f t="shared" si="23"/>
        <v>689</v>
      </c>
      <c r="J74" s="59">
        <f>J9+J34+J50+J65</f>
        <v>462.02089999999998</v>
      </c>
      <c r="K74" s="59">
        <f t="shared" si="23"/>
        <v>1141.0057805500001</v>
      </c>
      <c r="L74" s="33">
        <f t="shared" si="23"/>
        <v>118.97580000000001</v>
      </c>
      <c r="M74" s="59">
        <f t="shared" si="23"/>
        <v>333.02998055</v>
      </c>
      <c r="N74" s="40">
        <f t="shared" si="23"/>
        <v>0</v>
      </c>
      <c r="O74" s="45">
        <f t="shared" si="23"/>
        <v>689</v>
      </c>
      <c r="P74" s="59">
        <f t="shared" si="23"/>
        <v>346.31631755000001</v>
      </c>
      <c r="Q74" s="59">
        <f t="shared" si="23"/>
        <v>131.93402005000002</v>
      </c>
      <c r="R74" s="59">
        <f t="shared" si="23"/>
        <v>214.38229749999999</v>
      </c>
      <c r="S74" s="45">
        <f t="shared" si="23"/>
        <v>0</v>
      </c>
      <c r="T74" s="45">
        <f t="shared" si="23"/>
        <v>0</v>
      </c>
      <c r="U74" s="59">
        <f t="shared" si="23"/>
        <v>251.98134163</v>
      </c>
      <c r="V74" s="33">
        <f t="shared" si="23"/>
        <v>62.958220050000001</v>
      </c>
      <c r="W74" s="59">
        <f t="shared" si="23"/>
        <v>171.29822157999999</v>
      </c>
      <c r="X74" s="45">
        <f t="shared" si="23"/>
        <v>0</v>
      </c>
      <c r="Y74" s="46">
        <f t="shared" si="23"/>
        <v>17.724899999999998</v>
      </c>
    </row>
    <row r="75" spans="2:25" hidden="1" x14ac:dyDescent="0.4">
      <c r="B75" s="34"/>
      <c r="C75" s="52"/>
      <c r="D75" s="3"/>
      <c r="E75" s="35"/>
      <c r="F75" s="36"/>
      <c r="G75" s="35"/>
      <c r="H75" s="36"/>
      <c r="I75" s="36"/>
      <c r="J75" s="35"/>
      <c r="K75" s="35"/>
      <c r="L75" s="35"/>
      <c r="M75" s="35"/>
      <c r="N75" s="35"/>
      <c r="O75" s="35"/>
      <c r="P75" s="36"/>
      <c r="Q75" s="36"/>
      <c r="R75" s="36"/>
      <c r="S75" s="36"/>
      <c r="T75" s="36"/>
      <c r="U75" s="36"/>
      <c r="V75" s="36"/>
      <c r="W75" s="36"/>
      <c r="X75" s="36"/>
      <c r="Y75" s="36"/>
    </row>
    <row r="76" spans="2:25" ht="18.75" hidden="1" customHeight="1" x14ac:dyDescent="0.4">
      <c r="B76" s="37"/>
      <c r="C76" s="53"/>
      <c r="D76" s="4"/>
      <c r="E76" s="38"/>
      <c r="F76" s="39"/>
      <c r="G76" s="38"/>
      <c r="H76" s="39"/>
      <c r="I76" s="39"/>
      <c r="J76" s="38"/>
      <c r="K76" s="38"/>
      <c r="L76" s="38"/>
      <c r="M76" s="38"/>
      <c r="N76" s="38"/>
      <c r="O76" s="38"/>
      <c r="P76" s="38"/>
      <c r="Q76" s="39"/>
      <c r="R76" s="38"/>
      <c r="S76" s="39"/>
      <c r="T76" s="39"/>
      <c r="U76" s="39"/>
      <c r="V76" s="39"/>
      <c r="W76" s="39"/>
      <c r="X76" s="39"/>
      <c r="Y76" s="39"/>
    </row>
    <row r="77" spans="2:25" ht="33" customHeight="1" x14ac:dyDescent="0.4">
      <c r="E77" s="83" t="s">
        <v>141</v>
      </c>
      <c r="F77" s="83"/>
      <c r="G77" s="83"/>
      <c r="H77" s="83"/>
      <c r="I77" s="83"/>
      <c r="J77" s="84" t="s">
        <v>140</v>
      </c>
      <c r="L77" s="85">
        <f>M74+L74</f>
        <v>452.00578055</v>
      </c>
      <c r="M77" s="85"/>
      <c r="Q77" s="86">
        <f>Q74+R74</f>
        <v>346.31631755000001</v>
      </c>
      <c r="R77" s="86"/>
      <c r="V77" s="74">
        <f>W74+V74</f>
        <v>234.25644162999998</v>
      </c>
      <c r="W77" s="75"/>
    </row>
    <row r="78" spans="2:25" x14ac:dyDescent="0.4">
      <c r="J78" s="84"/>
      <c r="K78" s="83" t="s">
        <v>142</v>
      </c>
      <c r="L78" s="83"/>
      <c r="M78" s="83"/>
      <c r="N78" s="83"/>
      <c r="O78" s="83"/>
      <c r="P78" s="83"/>
      <c r="Q78" s="83"/>
      <c r="R78" s="83"/>
      <c r="S78" s="83"/>
      <c r="T78" s="83"/>
    </row>
    <row r="79" spans="2:25" x14ac:dyDescent="0.4">
      <c r="J79" s="84"/>
    </row>
  </sheetData>
  <mergeCells count="26">
    <mergeCell ref="B2:U2"/>
    <mergeCell ref="V2:Y2"/>
    <mergeCell ref="V3:Y3"/>
    <mergeCell ref="B4:Y4"/>
    <mergeCell ref="B5:B7"/>
    <mergeCell ref="C5:C7"/>
    <mergeCell ref="D5:D7"/>
    <mergeCell ref="E5:I5"/>
    <mergeCell ref="J5:J7"/>
    <mergeCell ref="K5:O5"/>
    <mergeCell ref="V77:W77"/>
    <mergeCell ref="P5:T5"/>
    <mergeCell ref="U5:Y5"/>
    <mergeCell ref="E6:E7"/>
    <mergeCell ref="F6:I6"/>
    <mergeCell ref="K6:K7"/>
    <mergeCell ref="L6:O6"/>
    <mergeCell ref="P6:P7"/>
    <mergeCell ref="Q6:T6"/>
    <mergeCell ref="U6:U7"/>
    <mergeCell ref="V6:Y6"/>
    <mergeCell ref="E77:I77"/>
    <mergeCell ref="J77:J79"/>
    <mergeCell ref="K78:T78"/>
    <mergeCell ref="L77:M77"/>
    <mergeCell ref="Q77:R77"/>
  </mergeCells>
  <pageMargins left="0.43307086614173229" right="0.23622047244094491" top="0.6692913385826772" bottom="0.6692913385826772" header="0.31496062992125984" footer="0.31496062992125984"/>
  <pageSetup paperSize="9" scale="23" fitToHeight="0" orientation="landscape" r:id="rId1"/>
  <rowBreaks count="10" manualBreakCount="10">
    <brk id="12" min="1" max="24" man="1"/>
    <brk id="18" min="1" max="24" man="1"/>
    <brk id="26" min="1" max="24" man="1"/>
    <brk id="32" min="1" max="24" man="1"/>
    <brk id="40" min="1" max="24" man="1"/>
    <brk id="48" min="1" max="24" man="1"/>
    <brk id="54" min="1" max="24" man="1"/>
    <brk id="58" min="1" max="24" man="1"/>
    <brk id="64" min="1" max="24" man="1"/>
    <brk id="69"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 за 1-2 кварталы 2023 (2)</vt:lpstr>
      <vt:lpstr>' за 1-2 кварталы 2023 (2)'!Область_печати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Омарова Джамиля Омаровна</dc:creator>
  <cp:lastModifiedBy>Эльмира Ш. Омарова</cp:lastModifiedBy>
  <cp:lastPrinted>2023-07-28T14:38:55Z</cp:lastPrinted>
  <dcterms:created xsi:type="dcterms:W3CDTF">2019-09-25T11:34:55Z</dcterms:created>
  <dcterms:modified xsi:type="dcterms:W3CDTF">2023-07-31T14:32:14Z</dcterms:modified>
</cp:coreProperties>
</file>