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.mahmudova\Desktop\"/>
    </mc:Choice>
  </mc:AlternateContent>
  <bookViews>
    <workbookView xWindow="0" yWindow="0" windowWidth="18375" windowHeight="5535"/>
  </bookViews>
  <sheets>
    <sheet name=" за 1-3 кварталы 2022 " sheetId="13" r:id="rId1"/>
  </sheets>
  <definedNames>
    <definedName name="_xlnm.Print_Area" localSheetId="0">' за 1-3 кварталы 2022 '!$A$1:$Y$63</definedName>
  </definedNames>
  <calcPr calcId="152511" calcOnSave="0"/>
</workbook>
</file>

<file path=xl/calcChain.xml><?xml version="1.0" encoding="utf-8"?>
<calcChain xmlns="http://schemas.openxmlformats.org/spreadsheetml/2006/main">
  <c r="W65" i="13" l="1"/>
  <c r="R65" i="13"/>
  <c r="G26" i="13" l="1"/>
  <c r="G56" i="13" l="1"/>
  <c r="H56" i="13"/>
  <c r="I56" i="13"/>
  <c r="K35" i="13"/>
  <c r="K8" i="13"/>
  <c r="P60" i="13"/>
  <c r="P59" i="13"/>
  <c r="P58" i="13"/>
  <c r="P57" i="13"/>
  <c r="T56" i="13"/>
  <c r="S56" i="13"/>
  <c r="Q56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T42" i="13"/>
  <c r="S42" i="13"/>
  <c r="R42" i="13"/>
  <c r="Q42" i="13"/>
  <c r="P40" i="13"/>
  <c r="P39" i="13"/>
  <c r="P38" i="13"/>
  <c r="P37" i="13"/>
  <c r="P36" i="13"/>
  <c r="P35" i="13"/>
  <c r="P34" i="13"/>
  <c r="P33" i="13"/>
  <c r="P31" i="13"/>
  <c r="P30" i="13"/>
  <c r="P29" i="13"/>
  <c r="P28" i="13"/>
  <c r="P27" i="13"/>
  <c r="P26" i="13"/>
  <c r="T25" i="13"/>
  <c r="S25" i="13"/>
  <c r="R25" i="13"/>
  <c r="Q25" i="13"/>
  <c r="P23" i="13"/>
  <c r="P22" i="13"/>
  <c r="P21" i="13"/>
  <c r="P20" i="13"/>
  <c r="P19" i="13"/>
  <c r="P18" i="13"/>
  <c r="P17" i="13"/>
  <c r="P16" i="13"/>
  <c r="T15" i="13"/>
  <c r="P15" i="13" s="1"/>
  <c r="T13" i="13"/>
  <c r="P13" i="13" s="1"/>
  <c r="T12" i="13"/>
  <c r="P12" i="13"/>
  <c r="P11" i="13"/>
  <c r="T10" i="13"/>
  <c r="P10" i="13" s="1"/>
  <c r="T9" i="13"/>
  <c r="P9" i="13" s="1"/>
  <c r="T8" i="13"/>
  <c r="P8" i="13" s="1"/>
  <c r="S7" i="13"/>
  <c r="R7" i="13"/>
  <c r="Q7" i="13"/>
  <c r="R61" i="13" l="1"/>
  <c r="P42" i="13"/>
  <c r="P25" i="13"/>
  <c r="Q61" i="13"/>
  <c r="P7" i="13"/>
  <c r="T7" i="13"/>
  <c r="K18" i="13"/>
  <c r="P61" i="13" l="1"/>
  <c r="J25" i="13"/>
  <c r="U28" i="13" l="1"/>
  <c r="K28" i="13"/>
  <c r="U60" i="13" l="1"/>
  <c r="K60" i="13"/>
  <c r="E60" i="13"/>
  <c r="U59" i="13"/>
  <c r="K59" i="13"/>
  <c r="E59" i="13"/>
  <c r="U58" i="13"/>
  <c r="K58" i="13"/>
  <c r="E58" i="13"/>
  <c r="U57" i="13"/>
  <c r="K57" i="13"/>
  <c r="E57" i="13"/>
  <c r="Y56" i="13"/>
  <c r="X56" i="13"/>
  <c r="W56" i="13"/>
  <c r="V56" i="13"/>
  <c r="O56" i="13"/>
  <c r="N56" i="13"/>
  <c r="L56" i="13"/>
  <c r="J56" i="13"/>
  <c r="F56" i="13"/>
  <c r="U54" i="13"/>
  <c r="K54" i="13"/>
  <c r="E54" i="13"/>
  <c r="U53" i="13"/>
  <c r="K53" i="13"/>
  <c r="E53" i="13"/>
  <c r="U52" i="13"/>
  <c r="K52" i="13"/>
  <c r="E52" i="13"/>
  <c r="U51" i="13"/>
  <c r="K51" i="13"/>
  <c r="E51" i="13"/>
  <c r="U50" i="13"/>
  <c r="K50" i="13"/>
  <c r="E50" i="13"/>
  <c r="U49" i="13"/>
  <c r="K49" i="13"/>
  <c r="E49" i="13"/>
  <c r="U48" i="13"/>
  <c r="K48" i="13"/>
  <c r="E48" i="13"/>
  <c r="U47" i="13"/>
  <c r="K47" i="13"/>
  <c r="E47" i="13"/>
  <c r="U46" i="13"/>
  <c r="K46" i="13"/>
  <c r="E46" i="13"/>
  <c r="U45" i="13"/>
  <c r="K45" i="13"/>
  <c r="E45" i="13"/>
  <c r="U44" i="13"/>
  <c r="K44" i="13"/>
  <c r="E44" i="13"/>
  <c r="U43" i="13"/>
  <c r="K43" i="13"/>
  <c r="E43" i="13"/>
  <c r="Y42" i="13"/>
  <c r="X42" i="13"/>
  <c r="W42" i="13"/>
  <c r="V42" i="13"/>
  <c r="O42" i="13"/>
  <c r="N42" i="13"/>
  <c r="M42" i="13"/>
  <c r="L42" i="13"/>
  <c r="J42" i="13"/>
  <c r="I42" i="13"/>
  <c r="H42" i="13"/>
  <c r="G42" i="13"/>
  <c r="F42" i="13"/>
  <c r="U40" i="13"/>
  <c r="K40" i="13"/>
  <c r="E40" i="13"/>
  <c r="U39" i="13"/>
  <c r="K39" i="13"/>
  <c r="E39" i="13"/>
  <c r="U38" i="13"/>
  <c r="K38" i="13"/>
  <c r="E38" i="13"/>
  <c r="U37" i="13"/>
  <c r="K37" i="13"/>
  <c r="E37" i="13"/>
  <c r="U36" i="13"/>
  <c r="K36" i="13"/>
  <c r="E36" i="13"/>
  <c r="U35" i="13"/>
  <c r="E35" i="13"/>
  <c r="U34" i="13"/>
  <c r="K34" i="13"/>
  <c r="E34" i="13"/>
  <c r="U33" i="13"/>
  <c r="K33" i="13"/>
  <c r="E33" i="13"/>
  <c r="U31" i="13"/>
  <c r="K31" i="13"/>
  <c r="E31" i="13"/>
  <c r="U30" i="13"/>
  <c r="K30" i="13"/>
  <c r="E30" i="13"/>
  <c r="U29" i="13"/>
  <c r="K29" i="13"/>
  <c r="E29" i="13"/>
  <c r="E28" i="13"/>
  <c r="U27" i="13"/>
  <c r="K27" i="13"/>
  <c r="E27" i="13"/>
  <c r="U26" i="13"/>
  <c r="K26" i="13"/>
  <c r="E26" i="13"/>
  <c r="Y25" i="13"/>
  <c r="X25" i="13"/>
  <c r="W25" i="13"/>
  <c r="V25" i="13"/>
  <c r="O25" i="13"/>
  <c r="N25" i="13"/>
  <c r="M25" i="13"/>
  <c r="L25" i="13"/>
  <c r="I25" i="13"/>
  <c r="H25" i="13"/>
  <c r="G25" i="13"/>
  <c r="F25" i="13"/>
  <c r="U23" i="13"/>
  <c r="K23" i="13"/>
  <c r="E23" i="13"/>
  <c r="U22" i="13"/>
  <c r="K22" i="13"/>
  <c r="E22" i="13"/>
  <c r="U21" i="13"/>
  <c r="K21" i="13"/>
  <c r="E21" i="13"/>
  <c r="U20" i="13"/>
  <c r="K20" i="13"/>
  <c r="E20" i="13"/>
  <c r="U19" i="13"/>
  <c r="K19" i="13"/>
  <c r="E19" i="13"/>
  <c r="U18" i="13"/>
  <c r="E18" i="13"/>
  <c r="U17" i="13"/>
  <c r="K17" i="13"/>
  <c r="E17" i="13"/>
  <c r="U16" i="13"/>
  <c r="K16" i="13"/>
  <c r="E16" i="13"/>
  <c r="Y15" i="13"/>
  <c r="U15" i="13" s="1"/>
  <c r="K15" i="13"/>
  <c r="E15" i="13"/>
  <c r="Y13" i="13"/>
  <c r="U13" i="13" s="1"/>
  <c r="K13" i="13"/>
  <c r="E13" i="13"/>
  <c r="Y12" i="13"/>
  <c r="U12" i="13" s="1"/>
  <c r="K12" i="13"/>
  <c r="E12" i="13"/>
  <c r="U11" i="13"/>
  <c r="K11" i="13"/>
  <c r="E11" i="13"/>
  <c r="Y10" i="13"/>
  <c r="U10" i="13" s="1"/>
  <c r="K10" i="13"/>
  <c r="E10" i="13"/>
  <c r="Y9" i="13"/>
  <c r="U9" i="13" s="1"/>
  <c r="K9" i="13"/>
  <c r="E9" i="13"/>
  <c r="Y8" i="13"/>
  <c r="U8" i="13" s="1"/>
  <c r="E8" i="13"/>
  <c r="X7" i="13"/>
  <c r="W7" i="13"/>
  <c r="V7" i="13"/>
  <c r="N7" i="13"/>
  <c r="M7" i="13"/>
  <c r="L7" i="13"/>
  <c r="J7" i="13"/>
  <c r="I7" i="13"/>
  <c r="H7" i="13"/>
  <c r="G7" i="13"/>
  <c r="F7" i="13"/>
  <c r="K25" i="13" l="1"/>
  <c r="E56" i="13"/>
  <c r="V61" i="13"/>
  <c r="W61" i="13"/>
  <c r="X61" i="13"/>
  <c r="N61" i="13"/>
  <c r="U42" i="13"/>
  <c r="H61" i="13"/>
  <c r="M61" i="13"/>
  <c r="E25" i="13"/>
  <c r="O7" i="13"/>
  <c r="O61" i="13" s="1"/>
  <c r="K42" i="13"/>
  <c r="E42" i="13"/>
  <c r="E7" i="13"/>
  <c r="U7" i="13"/>
  <c r="J61" i="13"/>
  <c r="G61" i="13"/>
  <c r="I61" i="13"/>
  <c r="L61" i="13"/>
  <c r="S61" i="13"/>
  <c r="K7" i="13"/>
  <c r="U25" i="13"/>
  <c r="U56" i="13"/>
  <c r="Y7" i="13"/>
  <c r="K61" i="13" l="1"/>
  <c r="T61" i="13"/>
  <c r="Y61" i="13"/>
  <c r="U61" i="13"/>
  <c r="E61" i="13"/>
</calcChain>
</file>

<file path=xl/sharedStrings.xml><?xml version="1.0" encoding="utf-8"?>
<sst xmlns="http://schemas.openxmlformats.org/spreadsheetml/2006/main" count="182" uniqueCount="123">
  <si>
    <t>№</t>
  </si>
  <si>
    <t>1.</t>
  </si>
  <si>
    <t>Наименование программы (подпрограммы)</t>
  </si>
  <si>
    <t>Ответственный исполнитель</t>
  </si>
  <si>
    <t>Всего</t>
  </si>
  <si>
    <t>в том числе за счет:</t>
  </si>
  <si>
    <t>республиканского бюджета</t>
  </si>
  <si>
    <t>муниципального бюджета</t>
  </si>
  <si>
    <t>внебюджетных источников</t>
  </si>
  <si>
    <t>Освоено выделенных финансовых средств</t>
  </si>
  <si>
    <t>2.</t>
  </si>
  <si>
    <t>3.</t>
  </si>
  <si>
    <t>4.</t>
  </si>
  <si>
    <t>федерального                                         бюджета</t>
  </si>
  <si>
    <t>федерального                        бюджета</t>
  </si>
  <si>
    <t>федерального                                  бюджета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</si>
  <si>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</si>
  <si>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</si>
  <si>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</si>
  <si>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</si>
  <si>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</si>
  <si>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</si>
  <si>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</si>
  <si>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</si>
  <si>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</si>
  <si>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</si>
  <si>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</si>
  <si>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</si>
  <si>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</si>
  <si>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</si>
  <si>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</si>
  <si>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Минпромторг РД</t>
  </si>
  <si>
    <t>Подпрограмма 1 «Модернизация промышленности Республики Дагестан»</t>
  </si>
  <si>
    <t xml:space="preserve"> Предоставление  субсидий юридическим лицам на компенсацию части затрат, связанных с разработкой и реализацией инвестиционных проектов и (или) программ повышения производительности труда на промышленных предприятиях</t>
  </si>
  <si>
    <t>Возмещение промышленным предприятиям части затрат на уплату 1-го взноса (аванса) при заключении договора (договоров) лизинга оборудования с российскими лизинговыми организациями</t>
  </si>
  <si>
    <t>Обеспечение деятельности Минпромторга РД</t>
  </si>
  <si>
    <t>Стратегический проект «Умное стекло»</t>
  </si>
  <si>
    <t>Стратегический проект «Город обувщиков»</t>
  </si>
  <si>
    <t>Подпрограмма 
«Развитие промышленной инфраструктуры и инфраструктуры поддержки деятельности в сфере промышленности»</t>
  </si>
  <si>
    <t>Затраты на капитальные вложения на строительство инфраструктурных объектов индустриального парка в Ногайском районе Республики Дагестан</t>
  </si>
  <si>
    <t>Компенсация части затрат на создание внутренней инженерной инфраструктуры в индустриальных парках</t>
  </si>
  <si>
    <t>Подпрограмма 3 «Развитие межрегиональных, международных и внешнеэкономических связей 
Республики Дагестан»</t>
  </si>
  <si>
    <t>Организация и участие в выставках, специализированных форумах, иных мероприятиях на территории Республики Дагестан, субъектов Российской Федерации и иностранных государств</t>
  </si>
  <si>
    <t>Проведение бизнес-миссий в иностранных государствах совместно с представителями экспортно ориентированных предприятий Республики Дагестан</t>
  </si>
  <si>
    <t>Прием официальных иностранных делегаций на территории Республики Дагестан</t>
  </si>
  <si>
    <t>Подпрограмма 4 «Развитие торговли в Республике Дагестан»</t>
  </si>
  <si>
    <t>4.1.</t>
  </si>
  <si>
    <t>4.2.</t>
  </si>
  <si>
    <t>4.3.</t>
  </si>
  <si>
    <t>4.4.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</si>
  <si>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</si>
  <si>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</si>
  <si>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</si>
  <si>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</si>
  <si>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</si>
  <si>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</si>
  <si>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</si>
  <si>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</si>
  <si>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</si>
  <si>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</si>
  <si>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</si>
  <si>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</si>
  <si>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2.1.</t>
  </si>
  <si>
    <t>2.2.</t>
  </si>
  <si>
    <t>2.3.</t>
  </si>
  <si>
    <t>2.4.</t>
  </si>
  <si>
    <t>2.5.</t>
  </si>
  <si>
    <t>2.6.</t>
  </si>
  <si>
    <t>2.7.</t>
  </si>
  <si>
    <t>2.9.</t>
  </si>
  <si>
    <t>2.8.</t>
  </si>
  <si>
    <t>2.10.</t>
  </si>
  <si>
    <t>2.11.</t>
  </si>
  <si>
    <t>2.12.</t>
  </si>
  <si>
    <t>ВСЕГО</t>
  </si>
  <si>
    <t xml:space="preserve"> Затраты на проектные и изыскательские работы, капитальные вложения на строительство объектов внешней инфраструктуры к индустриальным (промышленным) паркам</t>
  </si>
  <si>
    <t>Проведение Дней Республики Дагестан в иностранных государствах</t>
  </si>
  <si>
    <t>Организация Дня международного бизнеса в Республике Дагестан</t>
  </si>
  <si>
    <t xml:space="preserve">Финансовое обеспечение деятельности (докапитализации) Фонда развития промышленности Республики Дагестан  </t>
  </si>
  <si>
    <t xml:space="preserve"> Предоставление субсидий юридическим лицам на компенсацию части затрат на подготовку и переподготовку специалистов для промышленности в целях реализации  инвестиционных проектов</t>
  </si>
  <si>
    <t>Проведение Дней Республики Дагестан в субъектах Российской Федерации</t>
  </si>
  <si>
    <t>Прием официальных делегаций субъектов Российской Федерации на территории Республики Дагестан</t>
  </si>
  <si>
    <t>Предоставление субсидий на финансовую поддержку деятельности Ресурсного центра по подготовке специалистов для промышленных предприятий Республики Дагестан</t>
  </si>
  <si>
    <t xml:space="preserve">Затраты на проведение выставочных, презентационных мероприятий и форумов, в том числе ежегодного республиканского конкурса рационализаторов и изобретателей
</t>
  </si>
  <si>
    <t>Субсидии управляющим компаниям индустриальных парков, промышленных технопарков на возмещение части капитальных вложений в строительство производственных объектов, закупку технологического оборудования и пусконаладочные работы</t>
  </si>
  <si>
    <t>Субсидии на обеспечение текущей деятельности Фонда развития промышленности Республики Дагестан</t>
  </si>
  <si>
    <t>Субсидии управляющим компаниям и резидентам индустриальных парков на компенсацию части затрат на разработку бизнес-планов и проектно-сметной документации</t>
  </si>
  <si>
    <t xml:space="preserve">Возмещение части затрат промышленных предприятий, связанных с приобретением нового оборудования </t>
  </si>
  <si>
    <t>Предоставление субсидий юридическим лицам на компенсацию части затрат на разработку и изготовление опытного образца (модели. макета) инновационных изделий для внедрения в производство на промышленных предприятиях Республики Дагестан в рамках реализации инвестиционных проектов</t>
  </si>
  <si>
    <t>Фактически выделено финансовых средств на отчетный период</t>
  </si>
  <si>
    <t>Минпромторг РД                                           Минобрнауки РД, Дагпредпринимательство</t>
  </si>
  <si>
    <t>Минпромторг РД                                 УКС РД</t>
  </si>
  <si>
    <t>Объем финансирования, предусмотренный в программе на 2022 год (в соответствии с постановлением Правительства РД об утверждении государственной программы)</t>
  </si>
  <si>
    <t>Стратегический проект «Звезда Каспия»</t>
  </si>
  <si>
    <t>Минпромторг РД       Минсельхозпрод РД,                             органы местного самоуправления МО РД                                                                      (по согласованию)</t>
  </si>
  <si>
    <r>
      <t xml:space="preserve"> Предоставление  субсидий юридическим лицам на компенсацию части затрат, связанных с приобретением машин и оборудования для реализации инвестиционных проектов по модернизации производства  </t>
    </r>
    <r>
      <rPr>
        <b/>
        <sz val="16"/>
        <rFont val="Times New Roman"/>
        <family val="1"/>
        <charset val="204"/>
      </rPr>
      <t/>
    </r>
  </si>
  <si>
    <t xml:space="preserve">Предоставление субсидий юридическим лицам на компенсацию части затрат, связанных с разработкой и внедрением инновационных технологий, научно-исследовательских работ и опытно-конструкторских разработок, для реализации инвестиционных проектов   </t>
  </si>
  <si>
    <r>
      <t>Предоставление  субсидий юридическим лицам на компенсацию части затрат, связанных с участием в выставках, ярмарках, форумах и других презентационных мероприятиях, в 
целях реализации инвестиционных проектов</t>
    </r>
    <r>
      <rPr>
        <b/>
        <sz val="16"/>
        <rFont val="Times New Roman"/>
        <family val="1"/>
        <charset val="204"/>
      </rPr>
      <t xml:space="preserve"> </t>
    </r>
  </si>
  <si>
    <t xml:space="preserve">Предоставление субсидий предприятиям легкой промышленности на возмещение части затрат на продвижение отечественной продукции легкой промышленности на электронных торговых площадках и (или) на оплату услуг по созданию собственного интернет-магазина </t>
  </si>
  <si>
    <t xml:space="preserve">Минпромторг РД                Минсельхозп РД,                             органы местного самоуправления МО РД                       (по согласованию) </t>
  </si>
  <si>
    <t xml:space="preserve">Предоставление субсидий юридическим лицам (за исключением государственных (муниципальных) учреждений, некоммерческих организаций), индивидуальным предпринимателям - производителям товаров, работ, услуг на развитие сети нестационарных торговых объектов
</t>
  </si>
  <si>
    <t>2.2.1.</t>
  </si>
  <si>
    <t>2.13.</t>
  </si>
  <si>
    <t>Создание портала внешнеэкономической деятельности Республики Дагестан</t>
  </si>
  <si>
    <t>Затраты на организацию и проведение фестивалей, выставок, ярмарок товаров и услуг с участием местных производителей</t>
  </si>
  <si>
    <t xml:space="preserve">Приложение № 4
</t>
  </si>
  <si>
    <t>Предоставление субсидий промышленным предприятиям на возмещение части расходов, произведенных за потребленные энергоресурсы (электроэнергия и газ)</t>
  </si>
  <si>
    <t>Субсидии муниципальным образованиям Республики Дагестан на софинансирование обязательств бюджетов муниципальных об-разований Республики Дагестан по предоставлению субсидий российским организациям на компенсацию части затрат на реализацию инвестиционных проектов по созданию инфраструктуры индустриальных парков и на осуществление бюджетных инвестиций муниципальных образований Республики Дагестан в объекты государственной собственности, относящиеся к инфраструктуре индустриальных (промышленных) парков</t>
  </si>
  <si>
    <t>Возмещение части затрат промышленных предприятий - резидентов  индустриальных (промышленных) парков и промышленных технопарков 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</si>
  <si>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Субсидии юридическим лицам на компенсацию части затрат на проведение экспертизы проектов индустриальных (промышленных) парков</t>
  </si>
  <si>
    <t xml:space="preserve">Субсидии подведомственным юридическим лицам на возмещение произведенных затрат на содержание, обслуживание и эксплуатацию инфраструктурных объектов, принадлежащих Республике Дагестан </t>
  </si>
  <si>
    <t>Субсидия на обеспечение деятельности центров прототипирования, стандартизации, инжиниринга, специализированных организаций промышленных кластеров, управляющих компаний индустриальных парков, промышленных технопарков</t>
  </si>
  <si>
    <t>Проведение для региональных компаний семинаров, круглых столов по вопросам                                внешнеэкономического взаимодействия и обмена опытом с привлечением представителей федеральных органов государственной власти, региональной инфраструктуры поддержки экспорта, банковских структур и других организаций, сопутствующих экспортной деятельности</t>
  </si>
  <si>
    <t>Государственная поддержка субъектов малого и среднего предпринимательства путем возмещения части затрат на транспортировку продукции, в том числе пилотных партий на экспорт при несырьевом неэнергетическом экспорте</t>
  </si>
  <si>
    <t>Государственная поддержка субъектов малого и среднего предпринимательства путем возмещения части затрат на международную сертификацию продукции при несырьевом неэнергетическом экспорте</t>
  </si>
  <si>
    <t>Издание брошюр, буклетов, подготовка имиджевых и презентационных материалов, в том числе с переводом на иностранные языки, размещение материалов в средствах массовой информации о социально-экономическом потенциале Республики Дагестан, перевод информационных материалов и документов</t>
  </si>
  <si>
    <t>Обеспечение деятельности государственного бюджетного учреждения "Ярмарки Республики Дагестан"</t>
  </si>
  <si>
    <t xml:space="preserve">Реализация дополнительных мероприятий по финансовому обеспечению деятельности (докапитализация) Фонда развития промышленности Республики Дагестан  </t>
  </si>
  <si>
    <t>Предусмотрено в республиканском бюджете РД на 2022 год</t>
  </si>
  <si>
    <t xml:space="preserve">СВЕДЕНИЯ О ВЫДЕЛЕНИИ И ОСВОЕНИИ ФИНАНСОВЫХ СРЕДСТВ НА ВЫПОЛНЕНИЕ МЕРОПРИЯТИЙ
ГОСУДАРСТВЕННОЙ ПРОГРАММЫ РЕСПУБЛИКИ ДАГЕСТАН
«РАЗВИТИЕ ПРОМЫШЛЕННОСТИ И ПОВЫШЕНИЕ ЕЕ КОНКУРЕНТОСПОСОБНОСТИ» за 1-3 кварталы  2022 г. (в млн.руб.)
</t>
  </si>
  <si>
    <t xml:space="preserve">Минпромторг РД                     Минсельхозпрод РД,                             органы местного самоуправления МО РД                               (по согласованию)   </t>
  </si>
  <si>
    <t>Компенсация части затрат на приобретение грузового специализированного автотранспорта, не находившегося в эксплуатации, - автолавок (автомобилей, оборудованных для организации развозной торговли с них), автофургонов</t>
  </si>
  <si>
    <t>Уточненный объем финансовых средств на отчетный дату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</si>
</sst>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0.000"/>
    <numFmt numFmtId="166" formatCode="0.0000"/>
    <numFmt numFmtId="167" formatCode="#,##0.0"/>
    <numFmt numFmtId="168" formatCode="#,##0.000"/>
    <numFmt numFmtId="169" formatCode="#,##0.0000"/>
    <numFmt numFmtId="170" formatCode="0.000000"/>
    <numFmt numFmtId="171" formatCode="#,##0.00000"/>
    <numFmt numFmtId="172" formatCode="0.00000"/>
    <numFmt numFmtId="173" formatCode="#,##0.000000"/>
  </numFmts>
  <fonts count="14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rgb="FFC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2" borderId="0" xfId="0" applyFont="1" applyFill="1"/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top"/>
    </xf>
    <xf numFmtId="16" fontId="6" fillId="2" borderId="1" xfId="0" applyNumberFormat="1" applyFont="1" applyFill="1" applyBorder="1" applyAlignment="1">
      <alignment vertical="top"/>
    </xf>
    <xf numFmtId="167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center" vertical="top" wrapText="1"/>
    </xf>
    <xf numFmtId="169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6" fillId="2" borderId="5" xfId="0" applyFont="1" applyFill="1" applyBorder="1" applyAlignment="1">
      <alignment vertical="top" wrapText="1"/>
    </xf>
    <xf numFmtId="0" fontId="6" fillId="2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horizontal="center" vertical="center"/>
    </xf>
    <xf numFmtId="171" fontId="1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textRotation="90" wrapText="1"/>
    </xf>
    <xf numFmtId="169" fontId="1" fillId="3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171" fontId="1" fillId="0" borderId="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172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7" fontId="1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1" fontId="1" fillId="4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90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70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7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70" fontId="2" fillId="2" borderId="1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9" fontId="1" fillId="2" borderId="7" xfId="0" applyNumberFormat="1" applyFont="1" applyFill="1" applyBorder="1" applyAlignment="1">
      <alignment horizontal="center" vertical="center"/>
    </xf>
    <xf numFmtId="170" fontId="11" fillId="3" borderId="1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72" fontId="2" fillId="2" borderId="1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2" borderId="0" xfId="0" applyFont="1" applyFill="1" applyBorder="1"/>
    <xf numFmtId="171" fontId="12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7" fontId="1" fillId="0" borderId="7" xfId="0" applyNumberFormat="1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171" fontId="1" fillId="2" borderId="0" xfId="0" applyNumberFormat="1" applyFont="1" applyFill="1"/>
    <xf numFmtId="171" fontId="1" fillId="0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455"/>
  <sheetViews>
    <sheetView tabSelected="1" view="pageBreakPreview" topLeftCell="D59" zoomScale="46" zoomScaleNormal="100" zoomScaleSheetLayoutView="46" zoomScalePageLayoutView="21" workbookViewId="0">
      <selection activeCell="O66" sqref="O66"/>
    </sheetView>
  </sheetViews>
  <sheetFormatPr defaultColWidth="8.85546875" defaultRowHeight="15.75" x14ac:dyDescent="0.25"/>
  <cols>
    <col min="1" max="1" width="7.28515625" style="1" customWidth="1"/>
    <col min="2" max="2" width="7" style="9" customWidth="1"/>
    <col min="3" max="3" width="59.28515625" style="24" customWidth="1"/>
    <col min="4" max="4" width="25.140625" style="24" customWidth="1"/>
    <col min="5" max="5" width="22.28515625" style="1" customWidth="1"/>
    <col min="6" max="6" width="18.28515625" style="1" customWidth="1"/>
    <col min="7" max="7" width="18.7109375" style="60" customWidth="1"/>
    <col min="8" max="8" width="15.7109375" style="1" customWidth="1"/>
    <col min="9" max="9" width="18.28515625" style="60" customWidth="1"/>
    <col min="10" max="10" width="21.42578125" style="60" customWidth="1"/>
    <col min="11" max="11" width="24.28515625" style="60" customWidth="1"/>
    <col min="12" max="12" width="19.5703125" style="1" customWidth="1"/>
    <col min="13" max="13" width="23.85546875" style="60" customWidth="1"/>
    <col min="14" max="14" width="14.7109375" style="1" customWidth="1"/>
    <col min="15" max="15" width="21.7109375" style="1" customWidth="1"/>
    <col min="16" max="16" width="22.28515625" style="1" customWidth="1"/>
    <col min="17" max="17" width="22.85546875" style="1" customWidth="1"/>
    <col min="18" max="18" width="26" style="60" customWidth="1"/>
    <col min="19" max="19" width="16.5703125" style="1" customWidth="1"/>
    <col min="20" max="20" width="26.7109375" style="1" customWidth="1"/>
    <col min="21" max="21" width="31.42578125" style="1" customWidth="1"/>
    <col min="22" max="22" width="19.5703125" style="1" customWidth="1"/>
    <col min="23" max="23" width="24.28515625" style="1" customWidth="1"/>
    <col min="24" max="24" width="16.85546875" style="1" customWidth="1"/>
    <col min="25" max="25" width="24.5703125" style="120" customWidth="1"/>
    <col min="26" max="26" width="10.7109375" style="1" customWidth="1"/>
    <col min="27" max="27" width="9.42578125" style="1" customWidth="1"/>
    <col min="28" max="28" width="31.7109375" style="1" customWidth="1"/>
    <col min="29" max="16384" width="8.85546875" style="1"/>
  </cols>
  <sheetData>
    <row r="1" spans="2:25" ht="58.5" customHeight="1" x14ac:dyDescent="0.3"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4" t="s">
        <v>105</v>
      </c>
      <c r="R1" s="134"/>
      <c r="S1" s="134"/>
      <c r="T1" s="134"/>
    </row>
    <row r="2" spans="2:25" ht="78.75" customHeight="1" x14ac:dyDescent="0.25">
      <c r="B2" s="135" t="s">
        <v>119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5" ht="58.5" customHeight="1" x14ac:dyDescent="0.25">
      <c r="B3" s="137" t="s">
        <v>0</v>
      </c>
      <c r="C3" s="138" t="s">
        <v>2</v>
      </c>
      <c r="D3" s="138" t="s">
        <v>3</v>
      </c>
      <c r="E3" s="141" t="s">
        <v>92</v>
      </c>
      <c r="F3" s="141"/>
      <c r="G3" s="141"/>
      <c r="H3" s="141"/>
      <c r="I3" s="141"/>
      <c r="J3" s="142" t="s">
        <v>118</v>
      </c>
      <c r="K3" s="143" t="s">
        <v>122</v>
      </c>
      <c r="L3" s="143"/>
      <c r="M3" s="143"/>
      <c r="N3" s="143"/>
      <c r="O3" s="143"/>
      <c r="P3" s="143" t="s">
        <v>89</v>
      </c>
      <c r="Q3" s="143"/>
      <c r="R3" s="143"/>
      <c r="S3" s="143"/>
      <c r="T3" s="143"/>
      <c r="U3" s="143" t="s">
        <v>9</v>
      </c>
      <c r="V3" s="143"/>
      <c r="W3" s="143"/>
      <c r="X3" s="143"/>
      <c r="Y3" s="143"/>
    </row>
    <row r="4" spans="2:25" ht="21" customHeight="1" x14ac:dyDescent="0.25">
      <c r="B4" s="137"/>
      <c r="C4" s="139"/>
      <c r="D4" s="139"/>
      <c r="E4" s="144" t="s">
        <v>4</v>
      </c>
      <c r="F4" s="144" t="s">
        <v>5</v>
      </c>
      <c r="G4" s="144"/>
      <c r="H4" s="144"/>
      <c r="I4" s="144"/>
      <c r="J4" s="142"/>
      <c r="K4" s="145" t="s">
        <v>4</v>
      </c>
      <c r="L4" s="143" t="s">
        <v>5</v>
      </c>
      <c r="M4" s="143"/>
      <c r="N4" s="143"/>
      <c r="O4" s="143"/>
      <c r="P4" s="145" t="s">
        <v>4</v>
      </c>
      <c r="Q4" s="143" t="s">
        <v>5</v>
      </c>
      <c r="R4" s="143"/>
      <c r="S4" s="143"/>
      <c r="T4" s="143"/>
      <c r="U4" s="145" t="s">
        <v>4</v>
      </c>
      <c r="V4" s="143" t="s">
        <v>5</v>
      </c>
      <c r="W4" s="143"/>
      <c r="X4" s="143"/>
      <c r="Y4" s="143"/>
    </row>
    <row r="5" spans="2:25" ht="153.75" customHeight="1" x14ac:dyDescent="0.25">
      <c r="B5" s="137"/>
      <c r="C5" s="140"/>
      <c r="D5" s="140"/>
      <c r="E5" s="144"/>
      <c r="F5" s="50" t="s">
        <v>13</v>
      </c>
      <c r="G5" s="47" t="s">
        <v>6</v>
      </c>
      <c r="H5" s="50" t="s">
        <v>7</v>
      </c>
      <c r="I5" s="47" t="s">
        <v>8</v>
      </c>
      <c r="J5" s="142"/>
      <c r="K5" s="145"/>
      <c r="L5" s="47" t="s">
        <v>14</v>
      </c>
      <c r="M5" s="47" t="s">
        <v>6</v>
      </c>
      <c r="N5" s="47" t="s">
        <v>7</v>
      </c>
      <c r="O5" s="47" t="s">
        <v>8</v>
      </c>
      <c r="P5" s="145"/>
      <c r="Q5" s="74" t="s">
        <v>14</v>
      </c>
      <c r="R5" s="74" t="s">
        <v>6</v>
      </c>
      <c r="S5" s="74" t="s">
        <v>7</v>
      </c>
      <c r="T5" s="74" t="s">
        <v>8</v>
      </c>
      <c r="U5" s="145"/>
      <c r="V5" s="47" t="s">
        <v>15</v>
      </c>
      <c r="W5" s="47" t="s">
        <v>6</v>
      </c>
      <c r="X5" s="52" t="s">
        <v>7</v>
      </c>
      <c r="Y5" s="74" t="s">
        <v>8</v>
      </c>
    </row>
    <row r="6" spans="2:25" ht="24" customHeight="1" x14ac:dyDescent="0.25">
      <c r="B6" s="2">
        <v>1</v>
      </c>
      <c r="C6" s="3">
        <v>2</v>
      </c>
      <c r="D6" s="3">
        <v>3</v>
      </c>
      <c r="E6" s="4">
        <v>4</v>
      </c>
      <c r="F6" s="5">
        <v>5</v>
      </c>
      <c r="G6" s="35">
        <v>6</v>
      </c>
      <c r="H6" s="5">
        <v>7</v>
      </c>
      <c r="I6" s="35">
        <v>8</v>
      </c>
      <c r="J6" s="35">
        <v>9</v>
      </c>
      <c r="K6" s="43">
        <v>10</v>
      </c>
      <c r="L6" s="35">
        <v>11</v>
      </c>
      <c r="M6" s="35">
        <v>12</v>
      </c>
      <c r="N6" s="35">
        <v>13</v>
      </c>
      <c r="O6" s="35">
        <v>14</v>
      </c>
      <c r="P6" s="43">
        <v>10</v>
      </c>
      <c r="Q6" s="35">
        <v>11</v>
      </c>
      <c r="R6" s="35">
        <v>12</v>
      </c>
      <c r="S6" s="35">
        <v>13</v>
      </c>
      <c r="T6" s="35">
        <v>14</v>
      </c>
      <c r="U6" s="43">
        <v>15</v>
      </c>
      <c r="V6" s="35">
        <v>16</v>
      </c>
      <c r="W6" s="35">
        <v>17</v>
      </c>
      <c r="X6" s="53">
        <v>18</v>
      </c>
      <c r="Y6" s="35">
        <v>19</v>
      </c>
    </row>
    <row r="7" spans="2:25" ht="97.5" customHeight="1" x14ac:dyDescent="0.25">
      <c r="B7" s="48" t="s">
        <v>1</v>
      </c>
      <c r="C7" s="5" t="s">
        <v>32</v>
      </c>
      <c r="D7" s="49" t="s">
        <v>31</v>
      </c>
      <c r="E7" s="38">
        <f t="shared" ref="E7:Y7" si="0">E8+E9+E10+E11+E12+E13+E15+E16+E17+E18+E19+E20+E21+E22+E23</f>
        <v>585.66189999999995</v>
      </c>
      <c r="F7" s="38">
        <f t="shared" si="0"/>
        <v>0</v>
      </c>
      <c r="G7" s="38">
        <f t="shared" si="0"/>
        <v>120.9049</v>
      </c>
      <c r="H7" s="31">
        <f t="shared" si="0"/>
        <v>0</v>
      </c>
      <c r="I7" s="38">
        <f t="shared" si="0"/>
        <v>464.75700000000001</v>
      </c>
      <c r="J7" s="126">
        <f t="shared" si="0"/>
        <v>120.49289999999999</v>
      </c>
      <c r="K7" s="64">
        <f t="shared" si="0"/>
        <v>165.29473999999999</v>
      </c>
      <c r="L7" s="64">
        <f t="shared" si="0"/>
        <v>0</v>
      </c>
      <c r="M7" s="62">
        <f t="shared" si="0"/>
        <v>165.29473999999999</v>
      </c>
      <c r="N7" s="67">
        <f t="shared" si="0"/>
        <v>0</v>
      </c>
      <c r="O7" s="64">
        <f t="shared" si="0"/>
        <v>0</v>
      </c>
      <c r="P7" s="88">
        <f t="shared" ref="P7:T7" si="1">P8+P9+P10+P11+P12+P13+P15+P16+P17+P18+P19+P20+P21+P22+P23</f>
        <v>336.45637099999999</v>
      </c>
      <c r="Q7" s="88">
        <f t="shared" si="1"/>
        <v>0</v>
      </c>
      <c r="R7" s="89">
        <f t="shared" si="1"/>
        <v>121.48816100000001</v>
      </c>
      <c r="S7" s="90">
        <f t="shared" si="1"/>
        <v>0</v>
      </c>
      <c r="T7" s="88">
        <f t="shared" si="1"/>
        <v>214.96821000000003</v>
      </c>
      <c r="U7" s="89">
        <f t="shared" si="0"/>
        <v>327.28804100000002</v>
      </c>
      <c r="V7" s="88">
        <f t="shared" si="0"/>
        <v>0</v>
      </c>
      <c r="W7" s="89">
        <f t="shared" si="0"/>
        <v>112.31983099999999</v>
      </c>
      <c r="X7" s="116">
        <f t="shared" si="0"/>
        <v>0</v>
      </c>
      <c r="Y7" s="89">
        <f t="shared" si="0"/>
        <v>214.96821000000003</v>
      </c>
    </row>
    <row r="8" spans="2:25" ht="138" customHeight="1" x14ac:dyDescent="0.25">
      <c r="B8" s="6" t="s">
        <v>16</v>
      </c>
      <c r="C8" s="7" t="s">
        <v>95</v>
      </c>
      <c r="D8" s="49" t="s">
        <v>31</v>
      </c>
      <c r="E8" s="31">
        <f>SUM(F8:I8)</f>
        <v>115.5</v>
      </c>
      <c r="F8" s="32">
        <v>0</v>
      </c>
      <c r="G8" s="32">
        <v>33</v>
      </c>
      <c r="H8" s="32">
        <v>0</v>
      </c>
      <c r="I8" s="46">
        <v>82.5</v>
      </c>
      <c r="J8" s="37">
        <v>33</v>
      </c>
      <c r="K8" s="67">
        <f>SUM(L8:O8)</f>
        <v>50</v>
      </c>
      <c r="L8" s="76">
        <v>0</v>
      </c>
      <c r="M8" s="67">
        <v>50</v>
      </c>
      <c r="N8" s="76">
        <v>0</v>
      </c>
      <c r="O8" s="77">
        <v>0</v>
      </c>
      <c r="P8" s="91">
        <f>SUM(Q8:T8)</f>
        <v>144.18937099999999</v>
      </c>
      <c r="Q8" s="92">
        <v>0</v>
      </c>
      <c r="R8" s="89">
        <v>45.184370999999999</v>
      </c>
      <c r="S8" s="92">
        <v>0</v>
      </c>
      <c r="T8" s="93">
        <f>1.406+3.51+0.189+93.9</f>
        <v>99.00500000000001</v>
      </c>
      <c r="U8" s="91">
        <f>SUM(V8:Y8)</f>
        <v>144.18937099999999</v>
      </c>
      <c r="V8" s="92">
        <v>0</v>
      </c>
      <c r="W8" s="89">
        <v>45.184370999999999</v>
      </c>
      <c r="X8" s="117">
        <v>0</v>
      </c>
      <c r="Y8" s="94">
        <f>1.406+3.51+0.189+93.9</f>
        <v>99.00500000000001</v>
      </c>
    </row>
    <row r="9" spans="2:25" ht="408.75" customHeight="1" x14ac:dyDescent="0.25">
      <c r="B9" s="6" t="s">
        <v>17</v>
      </c>
      <c r="C9" s="7" t="s">
        <v>87</v>
      </c>
      <c r="D9" s="49" t="s">
        <v>31</v>
      </c>
      <c r="E9" s="37">
        <f t="shared" ref="E9:E23" si="2">SUM(F9:I9)</f>
        <v>377</v>
      </c>
      <c r="F9" s="32">
        <v>0</v>
      </c>
      <c r="G9" s="32">
        <v>7</v>
      </c>
      <c r="H9" s="32">
        <v>0</v>
      </c>
      <c r="I9" s="32">
        <v>370</v>
      </c>
      <c r="J9" s="75">
        <v>7</v>
      </c>
      <c r="K9" s="66">
        <f t="shared" ref="K9:K23" si="3">SUM(L9:O9)</f>
        <v>0</v>
      </c>
      <c r="L9" s="78">
        <v>0</v>
      </c>
      <c r="M9" s="78">
        <v>0</v>
      </c>
      <c r="N9" s="78">
        <v>0</v>
      </c>
      <c r="O9" s="79"/>
      <c r="P9" s="91">
        <f t="shared" ref="P9:P13" si="4">SUM(Q9:T9)</f>
        <v>59.785209999999992</v>
      </c>
      <c r="Q9" s="95">
        <v>0</v>
      </c>
      <c r="R9" s="95">
        <v>0</v>
      </c>
      <c r="S9" s="95">
        <v>0</v>
      </c>
      <c r="T9" s="96">
        <f>0.1648+11.0109+14.48478+2.38+3.2319+1.2215+20.109+0.351+0.04+1.65+3.298+1.18333+0.66</f>
        <v>59.785209999999992</v>
      </c>
      <c r="U9" s="91">
        <f t="shared" ref="U9:U23" si="5">SUM(V9:Y9)</f>
        <v>59.785209999999992</v>
      </c>
      <c r="V9" s="95">
        <v>0</v>
      </c>
      <c r="W9" s="95">
        <v>0</v>
      </c>
      <c r="X9" s="118">
        <v>0</v>
      </c>
      <c r="Y9" s="97">
        <f>0.1648+11.0109+14.48478+2.38+3.2319+1.2215+20.109+0.351+0.04+1.65+3.298+1.18333+0.66</f>
        <v>59.785209999999992</v>
      </c>
    </row>
    <row r="10" spans="2:25" ht="150" customHeight="1" x14ac:dyDescent="0.25">
      <c r="B10" s="6" t="s">
        <v>18</v>
      </c>
      <c r="C10" s="7" t="s">
        <v>96</v>
      </c>
      <c r="D10" s="49" t="s">
        <v>31</v>
      </c>
      <c r="E10" s="37">
        <f t="shared" si="2"/>
        <v>22</v>
      </c>
      <c r="F10" s="34">
        <v>0</v>
      </c>
      <c r="G10" s="34">
        <v>10</v>
      </c>
      <c r="H10" s="34">
        <v>0</v>
      </c>
      <c r="I10" s="34">
        <v>12</v>
      </c>
      <c r="J10" s="37">
        <v>10</v>
      </c>
      <c r="K10" s="66">
        <f t="shared" si="3"/>
        <v>0</v>
      </c>
      <c r="L10" s="80">
        <v>0</v>
      </c>
      <c r="M10" s="63">
        <v>0</v>
      </c>
      <c r="N10" s="80">
        <v>0</v>
      </c>
      <c r="O10" s="79">
        <v>0</v>
      </c>
      <c r="P10" s="91">
        <f t="shared" si="4"/>
        <v>24.680999999999997</v>
      </c>
      <c r="Q10" s="8">
        <v>0</v>
      </c>
      <c r="R10" s="98">
        <v>0</v>
      </c>
      <c r="S10" s="8">
        <v>0</v>
      </c>
      <c r="T10" s="96">
        <f>8.5+0.481+15.7</f>
        <v>24.680999999999997</v>
      </c>
      <c r="U10" s="91">
        <f t="shared" si="5"/>
        <v>24.680999999999997</v>
      </c>
      <c r="V10" s="8">
        <v>0</v>
      </c>
      <c r="W10" s="8">
        <v>0</v>
      </c>
      <c r="X10" s="106">
        <v>0</v>
      </c>
      <c r="Y10" s="97">
        <f>8.5+0.481+15.7</f>
        <v>24.680999999999997</v>
      </c>
    </row>
    <row r="11" spans="2:25" ht="128.25" customHeight="1" x14ac:dyDescent="0.25">
      <c r="B11" s="6" t="s">
        <v>19</v>
      </c>
      <c r="C11" s="7" t="s">
        <v>33</v>
      </c>
      <c r="D11" s="49" t="s">
        <v>31</v>
      </c>
      <c r="E11" s="37">
        <f t="shared" si="2"/>
        <v>0</v>
      </c>
      <c r="F11" s="34">
        <v>0</v>
      </c>
      <c r="G11" s="34">
        <v>0</v>
      </c>
      <c r="H11" s="34">
        <v>0</v>
      </c>
      <c r="I11" s="34">
        <v>0</v>
      </c>
      <c r="J11" s="37">
        <v>0</v>
      </c>
      <c r="K11" s="66">
        <f t="shared" si="3"/>
        <v>0</v>
      </c>
      <c r="L11" s="81">
        <v>0</v>
      </c>
      <c r="M11" s="81">
        <v>0</v>
      </c>
      <c r="N11" s="81">
        <v>0</v>
      </c>
      <c r="O11" s="79">
        <v>0</v>
      </c>
      <c r="P11" s="91">
        <f t="shared" si="4"/>
        <v>4.8</v>
      </c>
      <c r="Q11" s="99">
        <v>0</v>
      </c>
      <c r="R11" s="99">
        <v>0</v>
      </c>
      <c r="S11" s="99">
        <v>0</v>
      </c>
      <c r="T11" s="96">
        <v>4.8</v>
      </c>
      <c r="U11" s="91">
        <f t="shared" si="5"/>
        <v>4.8</v>
      </c>
      <c r="V11" s="99">
        <v>0</v>
      </c>
      <c r="W11" s="99">
        <v>0</v>
      </c>
      <c r="X11" s="107">
        <v>0</v>
      </c>
      <c r="Y11" s="97">
        <v>4.8</v>
      </c>
    </row>
    <row r="12" spans="2:25" ht="105.75" customHeight="1" x14ac:dyDescent="0.25">
      <c r="B12" s="6" t="s">
        <v>20</v>
      </c>
      <c r="C12" s="7" t="s">
        <v>79</v>
      </c>
      <c r="D12" s="49" t="s">
        <v>31</v>
      </c>
      <c r="E12" s="37">
        <f t="shared" si="2"/>
        <v>0</v>
      </c>
      <c r="F12" s="34">
        <v>0</v>
      </c>
      <c r="G12" s="34">
        <v>0</v>
      </c>
      <c r="H12" s="34">
        <v>0</v>
      </c>
      <c r="I12" s="34">
        <v>0</v>
      </c>
      <c r="J12" s="37">
        <v>0</v>
      </c>
      <c r="K12" s="66">
        <f t="shared" si="3"/>
        <v>0</v>
      </c>
      <c r="L12" s="81">
        <v>0</v>
      </c>
      <c r="M12" s="81">
        <v>0</v>
      </c>
      <c r="N12" s="81">
        <v>0</v>
      </c>
      <c r="O12" s="82">
        <v>0</v>
      </c>
      <c r="P12" s="91">
        <f t="shared" si="4"/>
        <v>2.9969999999999999</v>
      </c>
      <c r="Q12" s="99">
        <v>0</v>
      </c>
      <c r="R12" s="99">
        <v>0</v>
      </c>
      <c r="S12" s="99">
        <v>0</v>
      </c>
      <c r="T12" s="100">
        <f>2.9+0.097</f>
        <v>2.9969999999999999</v>
      </c>
      <c r="U12" s="91">
        <f t="shared" si="5"/>
        <v>2.9969999999999999</v>
      </c>
      <c r="V12" s="99">
        <v>0</v>
      </c>
      <c r="W12" s="99">
        <v>0</v>
      </c>
      <c r="X12" s="107">
        <v>0</v>
      </c>
      <c r="Y12" s="101">
        <f>2.9+0.097</f>
        <v>2.9969999999999999</v>
      </c>
    </row>
    <row r="13" spans="2:25" ht="126.75" customHeight="1" x14ac:dyDescent="0.25">
      <c r="B13" s="6" t="s">
        <v>21</v>
      </c>
      <c r="C13" s="7" t="s">
        <v>97</v>
      </c>
      <c r="D13" s="49" t="s">
        <v>31</v>
      </c>
      <c r="E13" s="37">
        <f t="shared" si="2"/>
        <v>0</v>
      </c>
      <c r="F13" s="34">
        <v>0</v>
      </c>
      <c r="G13" s="34">
        <v>0</v>
      </c>
      <c r="H13" s="34">
        <v>0</v>
      </c>
      <c r="I13" s="34">
        <v>0</v>
      </c>
      <c r="J13" s="40">
        <v>0</v>
      </c>
      <c r="K13" s="66">
        <f t="shared" si="3"/>
        <v>0</v>
      </c>
      <c r="L13" s="80">
        <v>0</v>
      </c>
      <c r="M13" s="80">
        <v>0</v>
      </c>
      <c r="N13" s="80">
        <v>0</v>
      </c>
      <c r="O13" s="79">
        <v>0</v>
      </c>
      <c r="P13" s="91">
        <f t="shared" si="4"/>
        <v>4.4000000000000004</v>
      </c>
      <c r="Q13" s="8">
        <v>0</v>
      </c>
      <c r="R13" s="8">
        <v>0</v>
      </c>
      <c r="S13" s="8">
        <v>0</v>
      </c>
      <c r="T13" s="96">
        <f>4.4</f>
        <v>4.4000000000000004</v>
      </c>
      <c r="U13" s="90">
        <f t="shared" si="5"/>
        <v>4.4000000000000004</v>
      </c>
      <c r="V13" s="8">
        <v>0</v>
      </c>
      <c r="W13" s="102">
        <v>0</v>
      </c>
      <c r="X13" s="106">
        <v>0</v>
      </c>
      <c r="Y13" s="97">
        <f>4.4</f>
        <v>4.4000000000000004</v>
      </c>
    </row>
    <row r="14" spans="2:25" ht="27.75" customHeight="1" x14ac:dyDescent="0.25">
      <c r="B14" s="5">
        <v>1</v>
      </c>
      <c r="C14" s="5">
        <v>2</v>
      </c>
      <c r="D14" s="5">
        <v>3</v>
      </c>
      <c r="E14" s="35">
        <v>4</v>
      </c>
      <c r="F14" s="35">
        <v>5</v>
      </c>
      <c r="G14" s="35">
        <v>6</v>
      </c>
      <c r="H14" s="35">
        <v>7</v>
      </c>
      <c r="I14" s="35">
        <v>8</v>
      </c>
      <c r="J14" s="35">
        <v>9</v>
      </c>
      <c r="K14" s="83">
        <v>10</v>
      </c>
      <c r="L14" s="61">
        <v>11</v>
      </c>
      <c r="M14" s="61">
        <v>12</v>
      </c>
      <c r="N14" s="61">
        <v>13</v>
      </c>
      <c r="O14" s="61">
        <v>14</v>
      </c>
      <c r="P14" s="4">
        <v>10</v>
      </c>
      <c r="Q14" s="5">
        <v>11</v>
      </c>
      <c r="R14" s="5">
        <v>12</v>
      </c>
      <c r="S14" s="5">
        <v>13</v>
      </c>
      <c r="T14" s="5">
        <v>14</v>
      </c>
      <c r="U14" s="4">
        <v>15</v>
      </c>
      <c r="V14" s="5">
        <v>16</v>
      </c>
      <c r="W14" s="5">
        <v>17</v>
      </c>
      <c r="X14" s="103">
        <v>18</v>
      </c>
      <c r="Y14" s="103">
        <v>19</v>
      </c>
    </row>
    <row r="15" spans="2:25" ht="162" x14ac:dyDescent="0.25">
      <c r="B15" s="6" t="s">
        <v>22</v>
      </c>
      <c r="C15" s="7" t="s">
        <v>88</v>
      </c>
      <c r="D15" s="49" t="s">
        <v>31</v>
      </c>
      <c r="E15" s="37">
        <f t="shared" si="2"/>
        <v>0</v>
      </c>
      <c r="F15" s="34">
        <v>0</v>
      </c>
      <c r="G15" s="34">
        <v>0</v>
      </c>
      <c r="H15" s="34">
        <v>0</v>
      </c>
      <c r="I15" s="34">
        <v>0</v>
      </c>
      <c r="J15" s="31">
        <v>0</v>
      </c>
      <c r="K15" s="66">
        <f t="shared" si="3"/>
        <v>0</v>
      </c>
      <c r="L15" s="84">
        <v>0</v>
      </c>
      <c r="M15" s="84">
        <v>0</v>
      </c>
      <c r="N15" s="84">
        <v>0</v>
      </c>
      <c r="O15" s="84">
        <v>0</v>
      </c>
      <c r="P15" s="91">
        <f t="shared" ref="P15:P23" si="6">SUM(Q15:T15)</f>
        <v>19.3</v>
      </c>
      <c r="Q15" s="104">
        <v>0</v>
      </c>
      <c r="R15" s="104">
        <v>0</v>
      </c>
      <c r="S15" s="104">
        <v>0</v>
      </c>
      <c r="T15" s="104">
        <f>19.3</f>
        <v>19.3</v>
      </c>
      <c r="U15" s="91">
        <f t="shared" si="5"/>
        <v>19.3</v>
      </c>
      <c r="V15" s="104">
        <v>0</v>
      </c>
      <c r="W15" s="104">
        <v>0</v>
      </c>
      <c r="X15" s="105">
        <v>0</v>
      </c>
      <c r="Y15" s="105">
        <f>19.3</f>
        <v>19.3</v>
      </c>
    </row>
    <row r="16" spans="2:25" ht="102" customHeight="1" x14ac:dyDescent="0.25">
      <c r="B16" s="6" t="s">
        <v>23</v>
      </c>
      <c r="C16" s="7" t="s">
        <v>83</v>
      </c>
      <c r="D16" s="49" t="s">
        <v>31</v>
      </c>
      <c r="E16" s="37">
        <f t="shared" si="2"/>
        <v>0</v>
      </c>
      <c r="F16" s="34">
        <v>0</v>
      </c>
      <c r="G16" s="34">
        <v>0</v>
      </c>
      <c r="H16" s="34">
        <v>0</v>
      </c>
      <c r="I16" s="37">
        <v>0</v>
      </c>
      <c r="J16" s="31">
        <v>0</v>
      </c>
      <c r="K16" s="66">
        <f t="shared" si="3"/>
        <v>0</v>
      </c>
      <c r="L16" s="84">
        <v>0</v>
      </c>
      <c r="M16" s="84">
        <v>0</v>
      </c>
      <c r="N16" s="84">
        <v>0</v>
      </c>
      <c r="O16" s="79">
        <v>0</v>
      </c>
      <c r="P16" s="91">
        <f t="shared" si="6"/>
        <v>0</v>
      </c>
      <c r="Q16" s="104">
        <v>0</v>
      </c>
      <c r="R16" s="104">
        <v>0</v>
      </c>
      <c r="S16" s="104">
        <v>0</v>
      </c>
      <c r="T16" s="96">
        <v>0</v>
      </c>
      <c r="U16" s="91">
        <f t="shared" si="5"/>
        <v>0</v>
      </c>
      <c r="V16" s="104">
        <v>0</v>
      </c>
      <c r="W16" s="104">
        <v>0</v>
      </c>
      <c r="X16" s="105">
        <v>0</v>
      </c>
      <c r="Y16" s="105">
        <v>0</v>
      </c>
    </row>
    <row r="17" spans="2:25" ht="101.25" x14ac:dyDescent="0.25">
      <c r="B17" s="6" t="s">
        <v>24</v>
      </c>
      <c r="C17" s="7" t="s">
        <v>82</v>
      </c>
      <c r="D17" s="49" t="s">
        <v>31</v>
      </c>
      <c r="E17" s="37">
        <f t="shared" si="2"/>
        <v>0</v>
      </c>
      <c r="F17" s="34">
        <v>0</v>
      </c>
      <c r="G17" s="34">
        <v>0</v>
      </c>
      <c r="H17" s="34">
        <v>0</v>
      </c>
      <c r="I17" s="34">
        <v>0</v>
      </c>
      <c r="J17" s="40">
        <v>0</v>
      </c>
      <c r="K17" s="66">
        <f t="shared" si="3"/>
        <v>0</v>
      </c>
      <c r="L17" s="80">
        <v>0</v>
      </c>
      <c r="M17" s="80">
        <v>0</v>
      </c>
      <c r="N17" s="80">
        <v>0</v>
      </c>
      <c r="O17" s="79">
        <v>0</v>
      </c>
      <c r="P17" s="91">
        <f t="shared" si="6"/>
        <v>0</v>
      </c>
      <c r="Q17" s="8">
        <v>0</v>
      </c>
      <c r="R17" s="8">
        <v>0</v>
      </c>
      <c r="S17" s="8">
        <v>0</v>
      </c>
      <c r="T17" s="96">
        <v>0</v>
      </c>
      <c r="U17" s="91">
        <f t="shared" si="5"/>
        <v>0</v>
      </c>
      <c r="V17" s="8">
        <v>0</v>
      </c>
      <c r="W17" s="8">
        <v>0</v>
      </c>
      <c r="X17" s="106">
        <v>0</v>
      </c>
      <c r="Y17" s="106">
        <v>0</v>
      </c>
    </row>
    <row r="18" spans="2:25" ht="141.75" customHeight="1" x14ac:dyDescent="0.25">
      <c r="B18" s="6" t="s">
        <v>25</v>
      </c>
      <c r="C18" s="7" t="s">
        <v>98</v>
      </c>
      <c r="D18" s="49" t="s">
        <v>31</v>
      </c>
      <c r="E18" s="33">
        <f t="shared" si="2"/>
        <v>0.85699999999999998</v>
      </c>
      <c r="F18" s="34">
        <v>0</v>
      </c>
      <c r="G18" s="29">
        <v>0.6</v>
      </c>
      <c r="H18" s="34">
        <v>0</v>
      </c>
      <c r="I18" s="29">
        <v>0.25700000000000001</v>
      </c>
      <c r="J18" s="40">
        <v>0.6</v>
      </c>
      <c r="K18" s="63">
        <f t="shared" si="3"/>
        <v>0.6</v>
      </c>
      <c r="L18" s="80">
        <v>0</v>
      </c>
      <c r="M18" s="80">
        <v>0.6</v>
      </c>
      <c r="N18" s="80">
        <v>0</v>
      </c>
      <c r="O18" s="79">
        <v>0</v>
      </c>
      <c r="P18" s="98">
        <f t="shared" si="6"/>
        <v>0</v>
      </c>
      <c r="Q18" s="8">
        <v>0</v>
      </c>
      <c r="R18" s="8">
        <v>0</v>
      </c>
      <c r="S18" s="8">
        <v>0</v>
      </c>
      <c r="T18" s="96">
        <v>0</v>
      </c>
      <c r="U18" s="91">
        <f t="shared" si="5"/>
        <v>0</v>
      </c>
      <c r="V18" s="8">
        <v>0</v>
      </c>
      <c r="W18" s="8">
        <v>0</v>
      </c>
      <c r="X18" s="106">
        <v>0</v>
      </c>
      <c r="Y18" s="106">
        <v>0</v>
      </c>
    </row>
    <row r="19" spans="2:25" ht="91.5" customHeight="1" x14ac:dyDescent="0.25">
      <c r="B19" s="6" t="s">
        <v>26</v>
      </c>
      <c r="C19" s="7" t="s">
        <v>106</v>
      </c>
      <c r="D19" s="49" t="s">
        <v>31</v>
      </c>
      <c r="E19" s="37">
        <f t="shared" si="2"/>
        <v>0</v>
      </c>
      <c r="F19" s="34">
        <v>0</v>
      </c>
      <c r="G19" s="34">
        <v>0</v>
      </c>
      <c r="H19" s="34">
        <v>0</v>
      </c>
      <c r="I19" s="34">
        <v>0</v>
      </c>
      <c r="J19" s="37">
        <v>0</v>
      </c>
      <c r="K19" s="66">
        <f t="shared" si="3"/>
        <v>0</v>
      </c>
      <c r="L19" s="81">
        <v>0</v>
      </c>
      <c r="M19" s="80">
        <v>0</v>
      </c>
      <c r="N19" s="81">
        <v>0</v>
      </c>
      <c r="O19" s="79">
        <v>0</v>
      </c>
      <c r="P19" s="91">
        <f t="shared" si="6"/>
        <v>0</v>
      </c>
      <c r="Q19" s="99">
        <v>0</v>
      </c>
      <c r="R19" s="8">
        <v>0</v>
      </c>
      <c r="S19" s="99">
        <v>0</v>
      </c>
      <c r="T19" s="96">
        <v>0</v>
      </c>
      <c r="U19" s="91">
        <f t="shared" si="5"/>
        <v>0</v>
      </c>
      <c r="V19" s="99">
        <v>0</v>
      </c>
      <c r="W19" s="99">
        <v>0</v>
      </c>
      <c r="X19" s="107">
        <v>0</v>
      </c>
      <c r="Y19" s="107">
        <v>0</v>
      </c>
    </row>
    <row r="20" spans="2:25" ht="101.25" x14ac:dyDescent="0.25">
      <c r="B20" s="6" t="s">
        <v>27</v>
      </c>
      <c r="C20" s="7" t="s">
        <v>34</v>
      </c>
      <c r="D20" s="49" t="s">
        <v>31</v>
      </c>
      <c r="E20" s="37">
        <f t="shared" si="2"/>
        <v>0</v>
      </c>
      <c r="F20" s="34">
        <v>0</v>
      </c>
      <c r="G20" s="34">
        <v>0</v>
      </c>
      <c r="H20" s="34">
        <v>0</v>
      </c>
      <c r="I20" s="34">
        <v>0</v>
      </c>
      <c r="J20" s="40">
        <v>0</v>
      </c>
      <c r="K20" s="66">
        <f t="shared" si="3"/>
        <v>0</v>
      </c>
      <c r="L20" s="80">
        <v>0</v>
      </c>
      <c r="M20" s="80">
        <v>0</v>
      </c>
      <c r="N20" s="80">
        <v>0</v>
      </c>
      <c r="O20" s="79">
        <v>0</v>
      </c>
      <c r="P20" s="91">
        <f t="shared" si="6"/>
        <v>0</v>
      </c>
      <c r="Q20" s="8">
        <v>0</v>
      </c>
      <c r="R20" s="8">
        <v>0</v>
      </c>
      <c r="S20" s="8">
        <v>0</v>
      </c>
      <c r="T20" s="96">
        <v>0</v>
      </c>
      <c r="U20" s="91">
        <f t="shared" si="5"/>
        <v>0</v>
      </c>
      <c r="V20" s="8">
        <v>0</v>
      </c>
      <c r="W20" s="100">
        <v>0</v>
      </c>
      <c r="X20" s="106">
        <v>0</v>
      </c>
      <c r="Y20" s="106">
        <v>0</v>
      </c>
    </row>
    <row r="21" spans="2:25" ht="45" customHeight="1" x14ac:dyDescent="0.25">
      <c r="B21" s="6" t="s">
        <v>28</v>
      </c>
      <c r="C21" s="7" t="s">
        <v>35</v>
      </c>
      <c r="D21" s="49" t="s">
        <v>31</v>
      </c>
      <c r="E21" s="38">
        <f t="shared" si="2"/>
        <v>70.304900000000004</v>
      </c>
      <c r="F21" s="34">
        <v>0</v>
      </c>
      <c r="G21" s="39">
        <v>70.304900000000004</v>
      </c>
      <c r="H21" s="34">
        <v>0</v>
      </c>
      <c r="I21" s="34">
        <v>0</v>
      </c>
      <c r="J21" s="38">
        <v>69.892899999999997</v>
      </c>
      <c r="K21" s="51">
        <f t="shared" si="3"/>
        <v>114.69474</v>
      </c>
      <c r="L21" s="81">
        <v>0</v>
      </c>
      <c r="M21" s="85">
        <v>114.69474</v>
      </c>
      <c r="N21" s="81">
        <v>0</v>
      </c>
      <c r="O21" s="79">
        <v>0</v>
      </c>
      <c r="P21" s="17">
        <f t="shared" si="6"/>
        <v>76.303790000000006</v>
      </c>
      <c r="Q21" s="99">
        <v>0</v>
      </c>
      <c r="R21" s="111">
        <v>76.303790000000006</v>
      </c>
      <c r="S21" s="99">
        <v>0</v>
      </c>
      <c r="T21" s="96">
        <v>0</v>
      </c>
      <c r="U21" s="17">
        <f t="shared" si="5"/>
        <v>67.135459999999995</v>
      </c>
      <c r="V21" s="99">
        <v>0</v>
      </c>
      <c r="W21" s="121">
        <v>67.135459999999995</v>
      </c>
      <c r="X21" s="106">
        <v>0</v>
      </c>
      <c r="Y21" s="106">
        <v>0</v>
      </c>
    </row>
    <row r="22" spans="2:25" ht="46.5" customHeight="1" x14ac:dyDescent="0.25">
      <c r="B22" s="6" t="s">
        <v>29</v>
      </c>
      <c r="C22" s="7" t="s">
        <v>93</v>
      </c>
      <c r="D22" s="49" t="s">
        <v>31</v>
      </c>
      <c r="E22" s="37">
        <f t="shared" si="2"/>
        <v>0</v>
      </c>
      <c r="F22" s="34">
        <v>0</v>
      </c>
      <c r="G22" s="34">
        <v>0</v>
      </c>
      <c r="H22" s="34">
        <v>0</v>
      </c>
      <c r="I22" s="34">
        <v>0</v>
      </c>
      <c r="J22" s="40">
        <v>0</v>
      </c>
      <c r="K22" s="66">
        <f t="shared" si="3"/>
        <v>0</v>
      </c>
      <c r="L22" s="80">
        <v>0</v>
      </c>
      <c r="M22" s="80">
        <v>0</v>
      </c>
      <c r="N22" s="80">
        <v>0</v>
      </c>
      <c r="O22" s="80">
        <v>0</v>
      </c>
      <c r="P22" s="91">
        <f t="shared" si="6"/>
        <v>0</v>
      </c>
      <c r="Q22" s="8">
        <v>0</v>
      </c>
      <c r="R22" s="8">
        <v>0</v>
      </c>
      <c r="S22" s="8">
        <v>0</v>
      </c>
      <c r="T22" s="8">
        <v>0</v>
      </c>
      <c r="U22" s="91">
        <f t="shared" si="5"/>
        <v>0</v>
      </c>
      <c r="V22" s="8">
        <v>0</v>
      </c>
      <c r="W22" s="8">
        <v>0</v>
      </c>
      <c r="X22" s="106">
        <v>0</v>
      </c>
      <c r="Y22" s="106">
        <v>0</v>
      </c>
    </row>
    <row r="23" spans="2:25" ht="37.5" customHeight="1" x14ac:dyDescent="0.25">
      <c r="B23" s="6" t="s">
        <v>30</v>
      </c>
      <c r="C23" s="7" t="s">
        <v>37</v>
      </c>
      <c r="D23" s="49" t="s">
        <v>31</v>
      </c>
      <c r="E23" s="37">
        <f t="shared" si="2"/>
        <v>0</v>
      </c>
      <c r="F23" s="34">
        <v>0</v>
      </c>
      <c r="G23" s="34">
        <v>0</v>
      </c>
      <c r="H23" s="34">
        <v>0</v>
      </c>
      <c r="I23" s="34">
        <v>0</v>
      </c>
      <c r="J23" s="40">
        <v>0</v>
      </c>
      <c r="K23" s="66">
        <f t="shared" si="3"/>
        <v>0</v>
      </c>
      <c r="L23" s="80">
        <v>0</v>
      </c>
      <c r="M23" s="80">
        <v>0</v>
      </c>
      <c r="N23" s="80">
        <v>0</v>
      </c>
      <c r="O23" s="80">
        <v>0</v>
      </c>
      <c r="P23" s="91">
        <f t="shared" si="6"/>
        <v>0</v>
      </c>
      <c r="Q23" s="8">
        <v>0</v>
      </c>
      <c r="R23" s="8">
        <v>0</v>
      </c>
      <c r="S23" s="8">
        <v>0</v>
      </c>
      <c r="T23" s="8">
        <v>0</v>
      </c>
      <c r="U23" s="91">
        <f t="shared" si="5"/>
        <v>0</v>
      </c>
      <c r="V23" s="8">
        <v>0</v>
      </c>
      <c r="W23" s="8">
        <v>0</v>
      </c>
      <c r="X23" s="106">
        <v>0</v>
      </c>
      <c r="Y23" s="106">
        <v>0</v>
      </c>
    </row>
    <row r="24" spans="2:25" ht="30" customHeight="1" x14ac:dyDescent="0.25">
      <c r="B24" s="5">
        <v>1</v>
      </c>
      <c r="C24" s="5">
        <v>2</v>
      </c>
      <c r="D24" s="5">
        <v>3</v>
      </c>
      <c r="E24" s="35">
        <v>4</v>
      </c>
      <c r="F24" s="35">
        <v>5</v>
      </c>
      <c r="G24" s="35">
        <v>6</v>
      </c>
      <c r="H24" s="35">
        <v>7</v>
      </c>
      <c r="I24" s="35">
        <v>8</v>
      </c>
      <c r="J24" s="35">
        <v>9</v>
      </c>
      <c r="K24" s="83">
        <v>10</v>
      </c>
      <c r="L24" s="61">
        <v>11</v>
      </c>
      <c r="M24" s="61">
        <v>12</v>
      </c>
      <c r="N24" s="61">
        <v>13</v>
      </c>
      <c r="O24" s="61">
        <v>14</v>
      </c>
      <c r="P24" s="4">
        <v>10</v>
      </c>
      <c r="Q24" s="5">
        <v>11</v>
      </c>
      <c r="R24" s="5">
        <v>12</v>
      </c>
      <c r="S24" s="5">
        <v>13</v>
      </c>
      <c r="T24" s="5">
        <v>14</v>
      </c>
      <c r="U24" s="4">
        <v>15</v>
      </c>
      <c r="V24" s="5">
        <v>16</v>
      </c>
      <c r="W24" s="5">
        <v>17</v>
      </c>
      <c r="X24" s="103">
        <v>18</v>
      </c>
      <c r="Y24" s="103">
        <v>19</v>
      </c>
    </row>
    <row r="25" spans="2:25" ht="120.75" customHeight="1" x14ac:dyDescent="0.25">
      <c r="B25" s="30" t="s">
        <v>10</v>
      </c>
      <c r="C25" s="3" t="s">
        <v>38</v>
      </c>
      <c r="D25" s="49" t="s">
        <v>31</v>
      </c>
      <c r="E25" s="38">
        <f t="shared" ref="E25:L25" si="7">E26+E27+E28+E29+E30+E31+E33+E34+E35+E36+E37+E38+E39+E40</f>
        <v>237.0162</v>
      </c>
      <c r="F25" s="38">
        <f t="shared" si="7"/>
        <v>14.4297</v>
      </c>
      <c r="G25" s="38">
        <f t="shared" si="7"/>
        <v>104.98650000000001</v>
      </c>
      <c r="H25" s="37">
        <f t="shared" si="7"/>
        <v>0</v>
      </c>
      <c r="I25" s="37">
        <f t="shared" si="7"/>
        <v>117.6</v>
      </c>
      <c r="J25" s="126">
        <f t="shared" si="7"/>
        <v>130.697</v>
      </c>
      <c r="K25" s="64">
        <f>K26+K27+K28+K29+K30+K31+K33+K34+K35+K36+K37+K38+K39+K40</f>
        <v>145.1267</v>
      </c>
      <c r="L25" s="64">
        <f t="shared" si="7"/>
        <v>14.4297</v>
      </c>
      <c r="M25" s="64">
        <f>M26+M27+M28+M29+M30+M31+M33+M34+M35+M36+M37+M38+M39+M40</f>
        <v>130.697</v>
      </c>
      <c r="N25" s="67">
        <f t="shared" ref="N25:Q25" si="8">N26+N27+N28+N29+N30+N31+N33+N34+N35+N36+N37+N38+N39+N40</f>
        <v>0</v>
      </c>
      <c r="O25" s="64">
        <f t="shared" si="8"/>
        <v>0</v>
      </c>
      <c r="P25" s="88">
        <f t="shared" si="8"/>
        <v>127.56660000000001</v>
      </c>
      <c r="Q25" s="88">
        <f t="shared" si="8"/>
        <v>14.4297</v>
      </c>
      <c r="R25" s="88">
        <f>R26+R27+R28+R29+R30+R31+R33+R34+R35+R36+R37+R38+R39+R40</f>
        <v>113.1369</v>
      </c>
      <c r="S25" s="90">
        <f t="shared" ref="S25:T25" si="9">S26+S27+S28+S29+S30+S31+S33+S34+S35+S36+S37+S38+S39+S40</f>
        <v>0</v>
      </c>
      <c r="T25" s="88">
        <f t="shared" si="9"/>
        <v>0</v>
      </c>
      <c r="U25" s="89">
        <f>U26+U27+U28+U29+U30+U31+U33+U34+U35+U36+U37+U38+U39+U40</f>
        <v>124.55869800000001</v>
      </c>
      <c r="V25" s="88">
        <f t="shared" ref="V25" si="10">V26+V27+V28+V29+V30+V31+V33+V34+V35+V36+V37+V38+V39+V40</f>
        <v>14.4297</v>
      </c>
      <c r="W25" s="89">
        <f>W26+W27+W28+W29+W30+W31+W33+W34+W35+W36+W37+W38+W39+W40</f>
        <v>110.128998</v>
      </c>
      <c r="X25" s="109">
        <f t="shared" ref="X25:Y25" si="11">X26+X27+X28+X29+X30+X31+X33+X34+X35+X36+X37+X38+X39+X40</f>
        <v>0</v>
      </c>
      <c r="Y25" s="109">
        <f t="shared" si="11"/>
        <v>0</v>
      </c>
    </row>
    <row r="26" spans="2:25" ht="66" customHeight="1" x14ac:dyDescent="0.25">
      <c r="B26" s="10" t="s">
        <v>62</v>
      </c>
      <c r="C26" s="7" t="s">
        <v>78</v>
      </c>
      <c r="D26" s="49" t="s">
        <v>31</v>
      </c>
      <c r="E26" s="37">
        <f>SUM(F26:I26)</f>
        <v>49.854244999999999</v>
      </c>
      <c r="F26" s="34">
        <v>0</v>
      </c>
      <c r="G26" s="34">
        <f>50-0.145755</f>
        <v>49.854244999999999</v>
      </c>
      <c r="H26" s="34">
        <v>0</v>
      </c>
      <c r="I26" s="34">
        <v>0</v>
      </c>
      <c r="J26" s="38">
        <v>75.710499999999996</v>
      </c>
      <c r="K26" s="64">
        <f>SUM(L26:O26)</f>
        <v>75.564745000000002</v>
      </c>
      <c r="L26" s="80">
        <v>0</v>
      </c>
      <c r="M26" s="85">
        <v>75.564745000000002</v>
      </c>
      <c r="N26" s="80">
        <v>0</v>
      </c>
      <c r="O26" s="80">
        <v>0</v>
      </c>
      <c r="P26" s="88">
        <f>SUM(Q26:T26)</f>
        <v>75.564745000000002</v>
      </c>
      <c r="Q26" s="8">
        <v>0</v>
      </c>
      <c r="R26" s="108">
        <v>75.564745000000002</v>
      </c>
      <c r="S26" s="8">
        <v>0</v>
      </c>
      <c r="T26" s="8">
        <v>0</v>
      </c>
      <c r="U26" s="102">
        <f>SUM(V26:Y26)</f>
        <v>75.564745000000002</v>
      </c>
      <c r="V26" s="8">
        <v>0</v>
      </c>
      <c r="W26" s="108">
        <v>75.564745000000002</v>
      </c>
      <c r="X26" s="106">
        <v>0</v>
      </c>
      <c r="Y26" s="106">
        <v>0</v>
      </c>
    </row>
    <row r="27" spans="2:25" ht="62.25" customHeight="1" x14ac:dyDescent="0.25">
      <c r="B27" s="6" t="s">
        <v>63</v>
      </c>
      <c r="C27" s="7" t="s">
        <v>85</v>
      </c>
      <c r="D27" s="49" t="s">
        <v>31</v>
      </c>
      <c r="E27" s="40">
        <f t="shared" ref="E27:E40" si="12">SUM(F27:I27)</f>
        <v>0</v>
      </c>
      <c r="F27" s="34">
        <v>0</v>
      </c>
      <c r="G27" s="36">
        <v>0</v>
      </c>
      <c r="H27" s="34">
        <v>0</v>
      </c>
      <c r="I27" s="34">
        <v>0</v>
      </c>
      <c r="J27" s="33">
        <v>0</v>
      </c>
      <c r="K27" s="66">
        <f t="shared" ref="K27:K40" si="13">SUM(L27:O27)</f>
        <v>0</v>
      </c>
      <c r="L27" s="81">
        <v>0</v>
      </c>
      <c r="M27" s="82">
        <v>0</v>
      </c>
      <c r="N27" s="81">
        <v>0</v>
      </c>
      <c r="O27" s="81">
        <v>0</v>
      </c>
      <c r="P27" s="91">
        <f t="shared" ref="P27:P31" si="14">SUM(Q27:T27)</f>
        <v>0</v>
      </c>
      <c r="Q27" s="99">
        <v>0</v>
      </c>
      <c r="R27" s="100">
        <v>0</v>
      </c>
      <c r="S27" s="99">
        <v>0</v>
      </c>
      <c r="T27" s="99">
        <v>0</v>
      </c>
      <c r="U27" s="102">
        <f t="shared" ref="U27:U38" si="15">SUM(V27:Y27)</f>
        <v>0</v>
      </c>
      <c r="V27" s="8">
        <v>0</v>
      </c>
      <c r="W27" s="100">
        <v>0</v>
      </c>
      <c r="X27" s="106">
        <v>0</v>
      </c>
      <c r="Y27" s="106">
        <v>0</v>
      </c>
    </row>
    <row r="28" spans="2:25" s="60" customFormat="1" ht="93.75" customHeight="1" x14ac:dyDescent="0.25">
      <c r="B28" s="57" t="s">
        <v>101</v>
      </c>
      <c r="C28" s="58" t="s">
        <v>117</v>
      </c>
      <c r="D28" s="59" t="s">
        <v>31</v>
      </c>
      <c r="E28" s="38">
        <f t="shared" si="12"/>
        <v>14.575455</v>
      </c>
      <c r="F28" s="129">
        <v>14.4297</v>
      </c>
      <c r="G28" s="130">
        <v>0.145755</v>
      </c>
      <c r="H28" s="34">
        <v>0</v>
      </c>
      <c r="I28" s="34">
        <v>0</v>
      </c>
      <c r="J28" s="37">
        <v>0</v>
      </c>
      <c r="K28" s="115">
        <f t="shared" si="13"/>
        <v>14.575455</v>
      </c>
      <c r="L28" s="85">
        <v>14.4297</v>
      </c>
      <c r="M28" s="86">
        <v>0.145755</v>
      </c>
      <c r="N28" s="81">
        <v>0</v>
      </c>
      <c r="O28" s="81">
        <v>0</v>
      </c>
      <c r="P28" s="110">
        <f t="shared" si="14"/>
        <v>14.575455</v>
      </c>
      <c r="Q28" s="108">
        <v>14.4297</v>
      </c>
      <c r="R28" s="111">
        <v>0.145755</v>
      </c>
      <c r="S28" s="99">
        <v>0</v>
      </c>
      <c r="T28" s="99">
        <v>0</v>
      </c>
      <c r="U28" s="102">
        <f t="shared" si="15"/>
        <v>14.575455</v>
      </c>
      <c r="V28" s="108">
        <v>14.4297</v>
      </c>
      <c r="W28" s="111">
        <v>0.145755</v>
      </c>
      <c r="X28" s="106">
        <v>0</v>
      </c>
      <c r="Y28" s="106">
        <v>0</v>
      </c>
    </row>
    <row r="29" spans="2:25" ht="138" customHeight="1" x14ac:dyDescent="0.25">
      <c r="B29" s="6" t="s">
        <v>64</v>
      </c>
      <c r="C29" s="7" t="s">
        <v>84</v>
      </c>
      <c r="D29" s="49" t="s">
        <v>31</v>
      </c>
      <c r="E29" s="37">
        <f t="shared" si="12"/>
        <v>13</v>
      </c>
      <c r="F29" s="34">
        <v>0</v>
      </c>
      <c r="G29" s="36">
        <v>0</v>
      </c>
      <c r="H29" s="34">
        <v>0</v>
      </c>
      <c r="I29" s="34">
        <v>13</v>
      </c>
      <c r="J29" s="40">
        <v>0</v>
      </c>
      <c r="K29" s="66">
        <f t="shared" si="13"/>
        <v>0</v>
      </c>
      <c r="L29" s="80">
        <v>0</v>
      </c>
      <c r="M29" s="80">
        <v>0</v>
      </c>
      <c r="N29" s="80">
        <v>0</v>
      </c>
      <c r="O29" s="80">
        <v>0</v>
      </c>
      <c r="P29" s="91">
        <f t="shared" si="14"/>
        <v>0</v>
      </c>
      <c r="Q29" s="8">
        <v>0</v>
      </c>
      <c r="R29" s="8">
        <v>0</v>
      </c>
      <c r="S29" s="8">
        <v>0</v>
      </c>
      <c r="T29" s="8">
        <v>0</v>
      </c>
      <c r="U29" s="91">
        <f t="shared" si="15"/>
        <v>0</v>
      </c>
      <c r="V29" s="8">
        <v>0</v>
      </c>
      <c r="W29" s="8">
        <v>0</v>
      </c>
      <c r="X29" s="106">
        <v>0</v>
      </c>
      <c r="Y29" s="101">
        <v>0</v>
      </c>
    </row>
    <row r="30" spans="2:25" ht="305.25" customHeight="1" x14ac:dyDescent="0.25">
      <c r="B30" s="6" t="s">
        <v>65</v>
      </c>
      <c r="C30" s="7" t="s">
        <v>107</v>
      </c>
      <c r="D30" s="49" t="s">
        <v>31</v>
      </c>
      <c r="E30" s="40">
        <f t="shared" si="12"/>
        <v>0.6</v>
      </c>
      <c r="F30" s="34">
        <v>0</v>
      </c>
      <c r="G30" s="34">
        <v>0</v>
      </c>
      <c r="H30" s="34">
        <v>0</v>
      </c>
      <c r="I30" s="29">
        <v>0.6</v>
      </c>
      <c r="J30" s="40">
        <v>0</v>
      </c>
      <c r="K30" s="66">
        <f t="shared" si="13"/>
        <v>0</v>
      </c>
      <c r="L30" s="80">
        <v>0</v>
      </c>
      <c r="M30" s="80">
        <v>0</v>
      </c>
      <c r="N30" s="80">
        <v>0</v>
      </c>
      <c r="O30" s="80">
        <v>0</v>
      </c>
      <c r="P30" s="91">
        <f t="shared" si="14"/>
        <v>0</v>
      </c>
      <c r="Q30" s="8">
        <v>0</v>
      </c>
      <c r="R30" s="8">
        <v>0</v>
      </c>
      <c r="S30" s="8">
        <v>0</v>
      </c>
      <c r="T30" s="8">
        <v>0</v>
      </c>
      <c r="U30" s="102">
        <f t="shared" si="15"/>
        <v>0</v>
      </c>
      <c r="V30" s="8">
        <v>0</v>
      </c>
      <c r="W30" s="8">
        <v>0</v>
      </c>
      <c r="X30" s="106">
        <v>0</v>
      </c>
      <c r="Y30" s="106">
        <v>0</v>
      </c>
    </row>
    <row r="31" spans="2:25" ht="86.25" customHeight="1" x14ac:dyDescent="0.25">
      <c r="B31" s="6" t="s">
        <v>66</v>
      </c>
      <c r="C31" s="7" t="s">
        <v>86</v>
      </c>
      <c r="D31" s="49" t="s">
        <v>31</v>
      </c>
      <c r="E31" s="37">
        <f t="shared" si="12"/>
        <v>2</v>
      </c>
      <c r="F31" s="36">
        <v>0</v>
      </c>
      <c r="G31" s="34">
        <v>0</v>
      </c>
      <c r="H31" s="34">
        <v>0</v>
      </c>
      <c r="I31" s="34">
        <v>2</v>
      </c>
      <c r="J31" s="37">
        <v>0</v>
      </c>
      <c r="K31" s="66">
        <f t="shared" si="13"/>
        <v>0</v>
      </c>
      <c r="L31" s="80">
        <v>0</v>
      </c>
      <c r="M31" s="80">
        <v>0</v>
      </c>
      <c r="N31" s="80">
        <v>0</v>
      </c>
      <c r="O31" s="80">
        <v>0</v>
      </c>
      <c r="P31" s="91">
        <f t="shared" si="14"/>
        <v>0</v>
      </c>
      <c r="Q31" s="8">
        <v>0</v>
      </c>
      <c r="R31" s="8">
        <v>0</v>
      </c>
      <c r="S31" s="8">
        <v>0</v>
      </c>
      <c r="T31" s="8">
        <v>0</v>
      </c>
      <c r="U31" s="102">
        <f t="shared" si="15"/>
        <v>0</v>
      </c>
      <c r="V31" s="8">
        <v>0</v>
      </c>
      <c r="W31" s="8">
        <v>0</v>
      </c>
      <c r="X31" s="106">
        <v>0</v>
      </c>
      <c r="Y31" s="106">
        <v>0</v>
      </c>
    </row>
    <row r="32" spans="2:25" ht="34.5" customHeight="1" x14ac:dyDescent="0.25">
      <c r="B32" s="5">
        <v>1</v>
      </c>
      <c r="C32" s="5">
        <v>2</v>
      </c>
      <c r="D32" s="5">
        <v>3</v>
      </c>
      <c r="E32" s="35">
        <v>4</v>
      </c>
      <c r="F32" s="35">
        <v>5</v>
      </c>
      <c r="G32" s="35">
        <v>6</v>
      </c>
      <c r="H32" s="35">
        <v>7</v>
      </c>
      <c r="I32" s="35">
        <v>8</v>
      </c>
      <c r="J32" s="35">
        <v>9</v>
      </c>
      <c r="K32" s="83">
        <v>10</v>
      </c>
      <c r="L32" s="61">
        <v>11</v>
      </c>
      <c r="M32" s="61">
        <v>12</v>
      </c>
      <c r="N32" s="61">
        <v>13</v>
      </c>
      <c r="O32" s="61">
        <v>14</v>
      </c>
      <c r="P32" s="4">
        <v>10</v>
      </c>
      <c r="Q32" s="5">
        <v>11</v>
      </c>
      <c r="R32" s="5">
        <v>12</v>
      </c>
      <c r="S32" s="5">
        <v>13</v>
      </c>
      <c r="T32" s="5">
        <v>14</v>
      </c>
      <c r="U32" s="4">
        <v>15</v>
      </c>
      <c r="V32" s="5">
        <v>16</v>
      </c>
      <c r="W32" s="5">
        <v>17</v>
      </c>
      <c r="X32" s="103">
        <v>18</v>
      </c>
      <c r="Y32" s="103">
        <v>19</v>
      </c>
    </row>
    <row r="33" spans="2:25" ht="165" customHeight="1" x14ac:dyDescent="0.25">
      <c r="B33" s="6" t="s">
        <v>67</v>
      </c>
      <c r="C33" s="7" t="s">
        <v>108</v>
      </c>
      <c r="D33" s="49" t="s">
        <v>31</v>
      </c>
      <c r="E33" s="37">
        <f t="shared" si="12"/>
        <v>2</v>
      </c>
      <c r="F33" s="34">
        <v>0</v>
      </c>
      <c r="G33" s="34">
        <v>0</v>
      </c>
      <c r="H33" s="34">
        <v>0</v>
      </c>
      <c r="I33" s="34">
        <v>2</v>
      </c>
      <c r="J33" s="40">
        <v>0</v>
      </c>
      <c r="K33" s="66">
        <f t="shared" si="13"/>
        <v>0</v>
      </c>
      <c r="L33" s="80">
        <v>0</v>
      </c>
      <c r="M33" s="80">
        <v>0</v>
      </c>
      <c r="N33" s="80">
        <v>0</v>
      </c>
      <c r="O33" s="80">
        <v>0</v>
      </c>
      <c r="P33" s="91">
        <f t="shared" ref="P33:P34" si="16">SUM(Q33:T33)</f>
        <v>0</v>
      </c>
      <c r="Q33" s="8">
        <v>0</v>
      </c>
      <c r="R33" s="8">
        <v>0</v>
      </c>
      <c r="S33" s="8">
        <v>0</v>
      </c>
      <c r="T33" s="8">
        <v>0</v>
      </c>
      <c r="U33" s="102">
        <f t="shared" si="15"/>
        <v>0</v>
      </c>
      <c r="V33" s="8">
        <v>0</v>
      </c>
      <c r="W33" s="8">
        <v>0</v>
      </c>
      <c r="X33" s="106">
        <v>0</v>
      </c>
      <c r="Y33" s="106">
        <v>0</v>
      </c>
    </row>
    <row r="34" spans="2:25" ht="81.599999999999994" customHeight="1" x14ac:dyDescent="0.25">
      <c r="B34" s="6" t="s">
        <v>68</v>
      </c>
      <c r="C34" s="7" t="s">
        <v>109</v>
      </c>
      <c r="D34" s="49" t="s">
        <v>31</v>
      </c>
      <c r="E34" s="37">
        <f t="shared" si="12"/>
        <v>0</v>
      </c>
      <c r="F34" s="34">
        <v>0</v>
      </c>
      <c r="G34" s="34">
        <v>0</v>
      </c>
      <c r="H34" s="34">
        <v>0</v>
      </c>
      <c r="I34" s="34">
        <v>0</v>
      </c>
      <c r="J34" s="40">
        <v>0</v>
      </c>
      <c r="K34" s="66">
        <f t="shared" si="13"/>
        <v>0</v>
      </c>
      <c r="L34" s="80">
        <v>0</v>
      </c>
      <c r="M34" s="80">
        <v>0</v>
      </c>
      <c r="N34" s="80">
        <v>0</v>
      </c>
      <c r="O34" s="80">
        <v>0</v>
      </c>
      <c r="P34" s="91">
        <f t="shared" si="16"/>
        <v>0</v>
      </c>
      <c r="Q34" s="8">
        <v>0</v>
      </c>
      <c r="R34" s="8">
        <v>0</v>
      </c>
      <c r="S34" s="8">
        <v>0</v>
      </c>
      <c r="T34" s="8">
        <v>0</v>
      </c>
      <c r="U34" s="102">
        <f t="shared" si="15"/>
        <v>0</v>
      </c>
      <c r="V34" s="8">
        <v>0</v>
      </c>
      <c r="W34" s="8">
        <v>0</v>
      </c>
      <c r="X34" s="106">
        <v>0</v>
      </c>
      <c r="Y34" s="106">
        <v>0</v>
      </c>
    </row>
    <row r="35" spans="2:25" ht="107.25" customHeight="1" x14ac:dyDescent="0.25">
      <c r="B35" s="6" t="s">
        <v>70</v>
      </c>
      <c r="C35" s="7" t="s">
        <v>110</v>
      </c>
      <c r="D35" s="49" t="s">
        <v>31</v>
      </c>
      <c r="E35" s="38">
        <f>SUM(F35:I35)</f>
        <v>54.986499999999999</v>
      </c>
      <c r="F35" s="37">
        <v>0</v>
      </c>
      <c r="G35" s="38">
        <v>54.986499999999999</v>
      </c>
      <c r="H35" s="37">
        <v>0</v>
      </c>
      <c r="I35" s="37">
        <v>0</v>
      </c>
      <c r="J35" s="38">
        <v>54.986499999999999</v>
      </c>
      <c r="K35" s="51">
        <f>L35+M35+N35+O35</f>
        <v>54.986499999999999</v>
      </c>
      <c r="L35" s="81">
        <v>0</v>
      </c>
      <c r="M35" s="85">
        <v>54.986499999999999</v>
      </c>
      <c r="N35" s="81">
        <v>0</v>
      </c>
      <c r="O35" s="81">
        <v>0</v>
      </c>
      <c r="P35" s="17">
        <f>SUM(Q35:T35)</f>
        <v>37.426400000000001</v>
      </c>
      <c r="Q35" s="99">
        <v>0</v>
      </c>
      <c r="R35" s="108">
        <v>37.426400000000001</v>
      </c>
      <c r="S35" s="99">
        <v>0</v>
      </c>
      <c r="T35" s="99">
        <v>0</v>
      </c>
      <c r="U35" s="122">
        <f t="shared" si="15"/>
        <v>34.418498</v>
      </c>
      <c r="V35" s="99">
        <v>0</v>
      </c>
      <c r="W35" s="111">
        <v>34.418498</v>
      </c>
      <c r="X35" s="107">
        <v>0</v>
      </c>
      <c r="Y35" s="107">
        <v>0</v>
      </c>
    </row>
    <row r="36" spans="2:25" ht="107.25" customHeight="1" x14ac:dyDescent="0.25">
      <c r="B36" s="6" t="s">
        <v>69</v>
      </c>
      <c r="C36" s="7" t="s">
        <v>75</v>
      </c>
      <c r="D36" s="49" t="s">
        <v>31</v>
      </c>
      <c r="E36" s="37">
        <f t="shared" si="12"/>
        <v>0</v>
      </c>
      <c r="F36" s="34">
        <v>0</v>
      </c>
      <c r="G36" s="34">
        <v>0</v>
      </c>
      <c r="H36" s="34">
        <v>0</v>
      </c>
      <c r="I36" s="34">
        <v>0</v>
      </c>
      <c r="J36" s="37">
        <v>0</v>
      </c>
      <c r="K36" s="66">
        <f t="shared" si="13"/>
        <v>0</v>
      </c>
      <c r="L36" s="81">
        <v>0</v>
      </c>
      <c r="M36" s="81">
        <v>0</v>
      </c>
      <c r="N36" s="81">
        <v>0</v>
      </c>
      <c r="O36" s="81">
        <v>0</v>
      </c>
      <c r="P36" s="91">
        <f t="shared" ref="P36:P40" si="17">SUM(Q36:T36)</f>
        <v>0</v>
      </c>
      <c r="Q36" s="99">
        <v>0</v>
      </c>
      <c r="R36" s="99">
        <v>0</v>
      </c>
      <c r="S36" s="99">
        <v>0</v>
      </c>
      <c r="T36" s="99">
        <v>0</v>
      </c>
      <c r="U36" s="102">
        <f t="shared" si="15"/>
        <v>0</v>
      </c>
      <c r="V36" s="99">
        <v>0</v>
      </c>
      <c r="W36" s="99">
        <v>0</v>
      </c>
      <c r="X36" s="107">
        <v>0</v>
      </c>
      <c r="Y36" s="107">
        <v>0</v>
      </c>
    </row>
    <row r="37" spans="2:25" ht="127.5" customHeight="1" x14ac:dyDescent="0.25">
      <c r="B37" s="6" t="s">
        <v>71</v>
      </c>
      <c r="C37" s="7" t="s">
        <v>111</v>
      </c>
      <c r="D37" s="49" t="s">
        <v>90</v>
      </c>
      <c r="E37" s="37">
        <f t="shared" si="12"/>
        <v>0</v>
      </c>
      <c r="F37" s="34">
        <v>0</v>
      </c>
      <c r="G37" s="34">
        <v>0</v>
      </c>
      <c r="H37" s="34">
        <v>0</v>
      </c>
      <c r="I37" s="29">
        <v>0</v>
      </c>
      <c r="J37" s="37">
        <v>0</v>
      </c>
      <c r="K37" s="66">
        <f t="shared" si="13"/>
        <v>0</v>
      </c>
      <c r="L37" s="80">
        <v>0</v>
      </c>
      <c r="M37" s="80">
        <v>0</v>
      </c>
      <c r="N37" s="80">
        <v>0</v>
      </c>
      <c r="O37" s="80">
        <v>0</v>
      </c>
      <c r="P37" s="91">
        <f t="shared" si="17"/>
        <v>0</v>
      </c>
      <c r="Q37" s="8">
        <v>0</v>
      </c>
      <c r="R37" s="8">
        <v>0</v>
      </c>
      <c r="S37" s="8">
        <v>0</v>
      </c>
      <c r="T37" s="8">
        <v>0</v>
      </c>
      <c r="U37" s="102">
        <f t="shared" si="15"/>
        <v>0</v>
      </c>
      <c r="V37" s="8">
        <v>0</v>
      </c>
      <c r="W37" s="8">
        <v>0</v>
      </c>
      <c r="X37" s="106">
        <v>0</v>
      </c>
      <c r="Y37" s="106">
        <v>0</v>
      </c>
    </row>
    <row r="38" spans="2:25" ht="85.5" customHeight="1" x14ac:dyDescent="0.25">
      <c r="B38" s="6" t="s">
        <v>72</v>
      </c>
      <c r="C38" s="7" t="s">
        <v>39</v>
      </c>
      <c r="D38" s="49" t="s">
        <v>91</v>
      </c>
      <c r="E38" s="37">
        <f t="shared" si="12"/>
        <v>0</v>
      </c>
      <c r="F38" s="34">
        <v>0</v>
      </c>
      <c r="G38" s="34">
        <v>0</v>
      </c>
      <c r="H38" s="34">
        <v>0</v>
      </c>
      <c r="I38" s="34">
        <v>0</v>
      </c>
      <c r="J38" s="40">
        <v>0</v>
      </c>
      <c r="K38" s="66">
        <f t="shared" si="13"/>
        <v>0</v>
      </c>
      <c r="L38" s="80">
        <v>0</v>
      </c>
      <c r="M38" s="80">
        <v>0</v>
      </c>
      <c r="N38" s="80">
        <v>0</v>
      </c>
      <c r="O38" s="80">
        <v>0</v>
      </c>
      <c r="P38" s="91">
        <f t="shared" si="17"/>
        <v>0</v>
      </c>
      <c r="Q38" s="8">
        <v>0</v>
      </c>
      <c r="R38" s="8">
        <v>0</v>
      </c>
      <c r="S38" s="8">
        <v>0</v>
      </c>
      <c r="T38" s="8">
        <v>0</v>
      </c>
      <c r="U38" s="102">
        <f t="shared" si="15"/>
        <v>0</v>
      </c>
      <c r="V38" s="8">
        <v>0</v>
      </c>
      <c r="W38" s="8">
        <v>0</v>
      </c>
      <c r="X38" s="106">
        <v>0</v>
      </c>
      <c r="Y38" s="106">
        <v>0</v>
      </c>
    </row>
    <row r="39" spans="2:25" ht="65.25" customHeight="1" x14ac:dyDescent="0.25">
      <c r="B39" s="6" t="s">
        <v>73</v>
      </c>
      <c r="C39" s="7" t="s">
        <v>40</v>
      </c>
      <c r="D39" s="49" t="s">
        <v>31</v>
      </c>
      <c r="E39" s="37">
        <f t="shared" si="12"/>
        <v>0</v>
      </c>
      <c r="F39" s="34">
        <v>0</v>
      </c>
      <c r="G39" s="34">
        <v>0</v>
      </c>
      <c r="H39" s="34">
        <v>0</v>
      </c>
      <c r="I39" s="34">
        <v>0</v>
      </c>
      <c r="J39" s="40">
        <v>0</v>
      </c>
      <c r="K39" s="66">
        <f t="shared" si="13"/>
        <v>0</v>
      </c>
      <c r="L39" s="80">
        <v>0</v>
      </c>
      <c r="M39" s="80">
        <v>0</v>
      </c>
      <c r="N39" s="80">
        <v>0</v>
      </c>
      <c r="O39" s="80">
        <v>0</v>
      </c>
      <c r="P39" s="91">
        <f t="shared" si="17"/>
        <v>0</v>
      </c>
      <c r="Q39" s="8">
        <v>0</v>
      </c>
      <c r="R39" s="8">
        <v>0</v>
      </c>
      <c r="S39" s="8">
        <v>0</v>
      </c>
      <c r="T39" s="8">
        <v>0</v>
      </c>
      <c r="U39" s="102">
        <f>SUM(V39:Y39)</f>
        <v>0</v>
      </c>
      <c r="V39" s="8">
        <v>0</v>
      </c>
      <c r="W39" s="8">
        <v>0</v>
      </c>
      <c r="X39" s="106">
        <v>0</v>
      </c>
      <c r="Y39" s="106">
        <v>0</v>
      </c>
    </row>
    <row r="40" spans="2:25" ht="65.25" customHeight="1" x14ac:dyDescent="0.25">
      <c r="B40" s="6" t="s">
        <v>102</v>
      </c>
      <c r="C40" s="7" t="s">
        <v>36</v>
      </c>
      <c r="D40" s="49" t="s">
        <v>31</v>
      </c>
      <c r="E40" s="37">
        <f t="shared" si="12"/>
        <v>100</v>
      </c>
      <c r="F40" s="34">
        <v>0</v>
      </c>
      <c r="G40" s="34">
        <v>0</v>
      </c>
      <c r="H40" s="34">
        <v>0</v>
      </c>
      <c r="I40" s="34">
        <v>100</v>
      </c>
      <c r="J40" s="40">
        <v>0</v>
      </c>
      <c r="K40" s="66">
        <f t="shared" si="13"/>
        <v>0</v>
      </c>
      <c r="L40" s="80">
        <v>0</v>
      </c>
      <c r="M40" s="80">
        <v>0</v>
      </c>
      <c r="N40" s="80">
        <v>0</v>
      </c>
      <c r="O40" s="80">
        <v>0</v>
      </c>
      <c r="P40" s="91">
        <f t="shared" si="17"/>
        <v>0</v>
      </c>
      <c r="Q40" s="8">
        <v>0</v>
      </c>
      <c r="R40" s="8">
        <v>0</v>
      </c>
      <c r="S40" s="8">
        <v>0</v>
      </c>
      <c r="T40" s="8">
        <v>0</v>
      </c>
      <c r="U40" s="102">
        <f>SUM(V40:Y40)</f>
        <v>0</v>
      </c>
      <c r="V40" s="8">
        <v>0</v>
      </c>
      <c r="W40" s="8">
        <v>0</v>
      </c>
      <c r="X40" s="106">
        <v>0</v>
      </c>
      <c r="Y40" s="106">
        <v>0</v>
      </c>
    </row>
    <row r="41" spans="2:25" ht="34.5" customHeight="1" x14ac:dyDescent="0.25">
      <c r="B41" s="5">
        <v>1</v>
      </c>
      <c r="C41" s="5">
        <v>2</v>
      </c>
      <c r="D41" s="5">
        <v>3</v>
      </c>
      <c r="E41" s="35">
        <v>4</v>
      </c>
      <c r="F41" s="35">
        <v>5</v>
      </c>
      <c r="G41" s="35">
        <v>6</v>
      </c>
      <c r="H41" s="35">
        <v>7</v>
      </c>
      <c r="I41" s="35">
        <v>8</v>
      </c>
      <c r="J41" s="35">
        <v>9</v>
      </c>
      <c r="K41" s="83">
        <v>10</v>
      </c>
      <c r="L41" s="61">
        <v>11</v>
      </c>
      <c r="M41" s="61">
        <v>12</v>
      </c>
      <c r="N41" s="61">
        <v>13</v>
      </c>
      <c r="O41" s="61">
        <v>14</v>
      </c>
      <c r="P41" s="4">
        <v>10</v>
      </c>
      <c r="Q41" s="5">
        <v>11</v>
      </c>
      <c r="R41" s="5">
        <v>12</v>
      </c>
      <c r="S41" s="5">
        <v>13</v>
      </c>
      <c r="T41" s="5">
        <v>14</v>
      </c>
      <c r="U41" s="4">
        <v>15</v>
      </c>
      <c r="V41" s="5">
        <v>16</v>
      </c>
      <c r="W41" s="5">
        <v>17</v>
      </c>
      <c r="X41" s="103">
        <v>18</v>
      </c>
      <c r="Y41" s="103">
        <v>19</v>
      </c>
    </row>
    <row r="42" spans="2:25" ht="94.5" customHeight="1" x14ac:dyDescent="0.25">
      <c r="B42" s="48" t="s">
        <v>11</v>
      </c>
      <c r="C42" s="3" t="s">
        <v>41</v>
      </c>
      <c r="D42" s="49" t="s">
        <v>31</v>
      </c>
      <c r="E42" s="41">
        <f t="shared" ref="E42:Y42" si="18">SUM(E43:E54)</f>
        <v>10.600000000000001</v>
      </c>
      <c r="F42" s="41">
        <f t="shared" si="18"/>
        <v>0</v>
      </c>
      <c r="G42" s="41">
        <f t="shared" si="18"/>
        <v>10</v>
      </c>
      <c r="H42" s="41">
        <f t="shared" si="18"/>
        <v>0</v>
      </c>
      <c r="I42" s="41">
        <f t="shared" si="18"/>
        <v>0.6</v>
      </c>
      <c r="J42" s="41">
        <f t="shared" si="18"/>
        <v>0</v>
      </c>
      <c r="K42" s="65">
        <f t="shared" si="18"/>
        <v>0</v>
      </c>
      <c r="L42" s="65">
        <f t="shared" si="18"/>
        <v>0</v>
      </c>
      <c r="M42" s="65">
        <f t="shared" si="18"/>
        <v>0</v>
      </c>
      <c r="N42" s="65">
        <f t="shared" si="18"/>
        <v>0</v>
      </c>
      <c r="O42" s="65">
        <f t="shared" si="18"/>
        <v>0</v>
      </c>
      <c r="P42" s="11">
        <f t="shared" ref="P42:T42" si="19">SUM(P43:P54)</f>
        <v>0</v>
      </c>
      <c r="Q42" s="11">
        <f t="shared" si="19"/>
        <v>0</v>
      </c>
      <c r="R42" s="11">
        <f t="shared" si="19"/>
        <v>0</v>
      </c>
      <c r="S42" s="11">
        <f t="shared" si="19"/>
        <v>0</v>
      </c>
      <c r="T42" s="11">
        <f t="shared" si="19"/>
        <v>0</v>
      </c>
      <c r="U42" s="11">
        <f t="shared" si="18"/>
        <v>0</v>
      </c>
      <c r="V42" s="11">
        <f t="shared" si="18"/>
        <v>0</v>
      </c>
      <c r="W42" s="11">
        <f t="shared" si="18"/>
        <v>0</v>
      </c>
      <c r="X42" s="112">
        <f t="shared" si="18"/>
        <v>0</v>
      </c>
      <c r="Y42" s="112">
        <f t="shared" si="18"/>
        <v>0</v>
      </c>
    </row>
    <row r="43" spans="2:25" ht="196.5" customHeight="1" x14ac:dyDescent="0.25">
      <c r="B43" s="6" t="s">
        <v>50</v>
      </c>
      <c r="C43" s="7" t="s">
        <v>112</v>
      </c>
      <c r="D43" s="49" t="s">
        <v>31</v>
      </c>
      <c r="E43" s="42">
        <f>SUM(F43:I43)</f>
        <v>0</v>
      </c>
      <c r="F43" s="29">
        <v>0</v>
      </c>
      <c r="G43" s="29">
        <v>0</v>
      </c>
      <c r="H43" s="29">
        <v>0</v>
      </c>
      <c r="I43" s="29">
        <v>0</v>
      </c>
      <c r="J43" s="40">
        <v>0</v>
      </c>
      <c r="K43" s="87">
        <f>SUM(L43:O43)</f>
        <v>0</v>
      </c>
      <c r="L43" s="80">
        <v>0</v>
      </c>
      <c r="M43" s="80">
        <v>0</v>
      </c>
      <c r="N43" s="80">
        <v>0</v>
      </c>
      <c r="O43" s="80">
        <v>0</v>
      </c>
      <c r="P43" s="113">
        <f>SUM(Q43:T43)</f>
        <v>0</v>
      </c>
      <c r="Q43" s="8">
        <v>0</v>
      </c>
      <c r="R43" s="8">
        <v>0</v>
      </c>
      <c r="S43" s="8">
        <v>0</v>
      </c>
      <c r="T43" s="8">
        <v>0</v>
      </c>
      <c r="U43" s="8">
        <f t="shared" ref="U43:U54" si="20">SUM(V43:Y43)</f>
        <v>0</v>
      </c>
      <c r="V43" s="8">
        <v>0</v>
      </c>
      <c r="W43" s="8">
        <v>0</v>
      </c>
      <c r="X43" s="106">
        <v>0</v>
      </c>
      <c r="Y43" s="106">
        <v>0</v>
      </c>
    </row>
    <row r="44" spans="2:25" ht="125.25" customHeight="1" x14ac:dyDescent="0.25">
      <c r="B44" s="6" t="s">
        <v>51</v>
      </c>
      <c r="C44" s="7" t="s">
        <v>113</v>
      </c>
      <c r="D44" s="49" t="s">
        <v>31</v>
      </c>
      <c r="E44" s="42">
        <f t="shared" ref="E44:E54" si="21">SUM(F44:I44)</f>
        <v>0</v>
      </c>
      <c r="F44" s="29">
        <v>0</v>
      </c>
      <c r="G44" s="29">
        <v>0</v>
      </c>
      <c r="H44" s="29">
        <v>0</v>
      </c>
      <c r="I44" s="29">
        <v>0</v>
      </c>
      <c r="J44" s="40">
        <v>0</v>
      </c>
      <c r="K44" s="87">
        <f t="shared" ref="K44:K54" si="22">SUM(L44:O44)</f>
        <v>0</v>
      </c>
      <c r="L44" s="80">
        <v>0</v>
      </c>
      <c r="M44" s="80">
        <v>0</v>
      </c>
      <c r="N44" s="80">
        <v>0</v>
      </c>
      <c r="O44" s="80">
        <v>0</v>
      </c>
      <c r="P44" s="113">
        <f t="shared" ref="P44:P54" si="23">SUM(Q44:T44)</f>
        <v>0</v>
      </c>
      <c r="Q44" s="8">
        <v>0</v>
      </c>
      <c r="R44" s="8">
        <v>0</v>
      </c>
      <c r="S44" s="8">
        <v>0</v>
      </c>
      <c r="T44" s="8">
        <v>0</v>
      </c>
      <c r="U44" s="8">
        <f t="shared" si="20"/>
        <v>0</v>
      </c>
      <c r="V44" s="8">
        <v>0</v>
      </c>
      <c r="W44" s="8">
        <v>0</v>
      </c>
      <c r="X44" s="106">
        <v>0</v>
      </c>
      <c r="Y44" s="106">
        <v>0</v>
      </c>
    </row>
    <row r="45" spans="2:25" ht="105.75" customHeight="1" x14ac:dyDescent="0.25">
      <c r="B45" s="6" t="s">
        <v>52</v>
      </c>
      <c r="C45" s="7" t="s">
        <v>114</v>
      </c>
      <c r="D45" s="49" t="s">
        <v>31</v>
      </c>
      <c r="E45" s="42">
        <f t="shared" si="21"/>
        <v>0</v>
      </c>
      <c r="F45" s="29">
        <v>0</v>
      </c>
      <c r="G45" s="29">
        <v>0</v>
      </c>
      <c r="H45" s="29">
        <v>0</v>
      </c>
      <c r="I45" s="29">
        <v>0</v>
      </c>
      <c r="J45" s="40">
        <v>0</v>
      </c>
      <c r="K45" s="87">
        <f t="shared" si="22"/>
        <v>0</v>
      </c>
      <c r="L45" s="80">
        <v>0</v>
      </c>
      <c r="M45" s="80">
        <v>0</v>
      </c>
      <c r="N45" s="80">
        <v>0</v>
      </c>
      <c r="O45" s="80">
        <v>0</v>
      </c>
      <c r="P45" s="113">
        <f t="shared" si="23"/>
        <v>0</v>
      </c>
      <c r="Q45" s="8">
        <v>0</v>
      </c>
      <c r="R45" s="8">
        <v>0</v>
      </c>
      <c r="S45" s="8">
        <v>0</v>
      </c>
      <c r="T45" s="8">
        <v>0</v>
      </c>
      <c r="U45" s="8">
        <f t="shared" si="20"/>
        <v>0</v>
      </c>
      <c r="V45" s="8">
        <v>0</v>
      </c>
      <c r="W45" s="8">
        <v>0</v>
      </c>
      <c r="X45" s="106">
        <v>0</v>
      </c>
      <c r="Y45" s="106">
        <v>0</v>
      </c>
    </row>
    <row r="46" spans="2:25" ht="109.5" customHeight="1" x14ac:dyDescent="0.25">
      <c r="B46" s="6" t="s">
        <v>53</v>
      </c>
      <c r="C46" s="7" t="s">
        <v>42</v>
      </c>
      <c r="D46" s="127" t="s">
        <v>31</v>
      </c>
      <c r="E46" s="42">
        <f t="shared" si="21"/>
        <v>3.8000000000000003</v>
      </c>
      <c r="F46" s="29">
        <v>0</v>
      </c>
      <c r="G46" s="29">
        <v>3.2</v>
      </c>
      <c r="H46" s="29">
        <v>0</v>
      </c>
      <c r="I46" s="29">
        <v>0.6</v>
      </c>
      <c r="J46" s="40">
        <v>0</v>
      </c>
      <c r="K46" s="87">
        <f t="shared" si="22"/>
        <v>0</v>
      </c>
      <c r="L46" s="80">
        <v>0</v>
      </c>
      <c r="M46" s="80">
        <v>0</v>
      </c>
      <c r="N46" s="80">
        <v>0</v>
      </c>
      <c r="O46" s="80">
        <v>0</v>
      </c>
      <c r="P46" s="113">
        <f t="shared" si="23"/>
        <v>0</v>
      </c>
      <c r="Q46" s="8">
        <v>0</v>
      </c>
      <c r="R46" s="8">
        <v>0</v>
      </c>
      <c r="S46" s="8">
        <v>0</v>
      </c>
      <c r="T46" s="8">
        <v>0</v>
      </c>
      <c r="U46" s="8">
        <f t="shared" si="20"/>
        <v>0</v>
      </c>
      <c r="V46" s="8">
        <v>0</v>
      </c>
      <c r="W46" s="8">
        <v>0</v>
      </c>
      <c r="X46" s="106">
        <v>0</v>
      </c>
      <c r="Y46" s="106">
        <v>0</v>
      </c>
    </row>
    <row r="47" spans="2:25" ht="81" x14ac:dyDescent="0.25">
      <c r="B47" s="6" t="s">
        <v>54</v>
      </c>
      <c r="C47" s="7" t="s">
        <v>43</v>
      </c>
      <c r="D47" s="49" t="s">
        <v>31</v>
      </c>
      <c r="E47" s="42">
        <f t="shared" si="21"/>
        <v>0</v>
      </c>
      <c r="F47" s="29">
        <v>0</v>
      </c>
      <c r="G47" s="29">
        <v>0</v>
      </c>
      <c r="H47" s="29">
        <v>0</v>
      </c>
      <c r="I47" s="29">
        <v>0</v>
      </c>
      <c r="J47" s="40">
        <v>0</v>
      </c>
      <c r="K47" s="87">
        <f t="shared" si="22"/>
        <v>0</v>
      </c>
      <c r="L47" s="80">
        <v>0</v>
      </c>
      <c r="M47" s="80">
        <v>0</v>
      </c>
      <c r="N47" s="80">
        <v>0</v>
      </c>
      <c r="O47" s="80">
        <v>0</v>
      </c>
      <c r="P47" s="113">
        <f t="shared" si="23"/>
        <v>0</v>
      </c>
      <c r="Q47" s="8">
        <v>0</v>
      </c>
      <c r="R47" s="8">
        <v>0</v>
      </c>
      <c r="S47" s="8">
        <v>0</v>
      </c>
      <c r="T47" s="8">
        <v>0</v>
      </c>
      <c r="U47" s="8">
        <f t="shared" si="20"/>
        <v>0</v>
      </c>
      <c r="V47" s="8">
        <v>0</v>
      </c>
      <c r="W47" s="8">
        <v>0</v>
      </c>
      <c r="X47" s="106">
        <v>0</v>
      </c>
      <c r="Y47" s="106">
        <v>0</v>
      </c>
    </row>
    <row r="48" spans="2:25" ht="46.5" customHeight="1" x14ac:dyDescent="0.25">
      <c r="B48" s="6" t="s">
        <v>55</v>
      </c>
      <c r="C48" s="7" t="s">
        <v>76</v>
      </c>
      <c r="D48" s="49" t="s">
        <v>31</v>
      </c>
      <c r="E48" s="42">
        <f t="shared" si="21"/>
        <v>6</v>
      </c>
      <c r="F48" s="29">
        <v>0</v>
      </c>
      <c r="G48" s="34">
        <v>6</v>
      </c>
      <c r="H48" s="29">
        <v>0</v>
      </c>
      <c r="I48" s="36">
        <v>0</v>
      </c>
      <c r="J48" s="37">
        <v>0</v>
      </c>
      <c r="K48" s="87">
        <f t="shared" si="22"/>
        <v>0</v>
      </c>
      <c r="L48" s="80">
        <v>0</v>
      </c>
      <c r="M48" s="81">
        <v>0</v>
      </c>
      <c r="N48" s="80">
        <v>0</v>
      </c>
      <c r="O48" s="80">
        <v>0</v>
      </c>
      <c r="P48" s="113">
        <f t="shared" si="23"/>
        <v>0</v>
      </c>
      <c r="Q48" s="8">
        <v>0</v>
      </c>
      <c r="R48" s="99">
        <v>0</v>
      </c>
      <c r="S48" s="8">
        <v>0</v>
      </c>
      <c r="T48" s="8">
        <v>0</v>
      </c>
      <c r="U48" s="8">
        <f t="shared" si="20"/>
        <v>0</v>
      </c>
      <c r="V48" s="8">
        <v>0</v>
      </c>
      <c r="W48" s="8">
        <v>0</v>
      </c>
      <c r="X48" s="106">
        <v>0</v>
      </c>
      <c r="Y48" s="106">
        <v>0</v>
      </c>
    </row>
    <row r="49" spans="2:25" ht="42.75" customHeight="1" x14ac:dyDescent="0.25">
      <c r="B49" s="6" t="s">
        <v>56</v>
      </c>
      <c r="C49" s="7" t="s">
        <v>80</v>
      </c>
      <c r="D49" s="49" t="s">
        <v>31</v>
      </c>
      <c r="E49" s="42">
        <f t="shared" si="21"/>
        <v>0</v>
      </c>
      <c r="F49" s="29">
        <v>0</v>
      </c>
      <c r="G49" s="29">
        <v>0</v>
      </c>
      <c r="H49" s="29">
        <v>0</v>
      </c>
      <c r="I49" s="29">
        <v>0</v>
      </c>
      <c r="J49" s="40">
        <v>0</v>
      </c>
      <c r="K49" s="87">
        <f t="shared" si="22"/>
        <v>0</v>
      </c>
      <c r="L49" s="80">
        <v>0</v>
      </c>
      <c r="M49" s="80">
        <v>0</v>
      </c>
      <c r="N49" s="80">
        <v>0</v>
      </c>
      <c r="O49" s="80">
        <v>0</v>
      </c>
      <c r="P49" s="113">
        <f t="shared" si="23"/>
        <v>0</v>
      </c>
      <c r="Q49" s="8">
        <v>0</v>
      </c>
      <c r="R49" s="8">
        <v>0</v>
      </c>
      <c r="S49" s="8">
        <v>0</v>
      </c>
      <c r="T49" s="8">
        <v>0</v>
      </c>
      <c r="U49" s="8">
        <f t="shared" si="20"/>
        <v>0</v>
      </c>
      <c r="V49" s="8">
        <v>0</v>
      </c>
      <c r="W49" s="8">
        <v>0</v>
      </c>
      <c r="X49" s="106">
        <v>0</v>
      </c>
      <c r="Y49" s="106">
        <v>0</v>
      </c>
    </row>
    <row r="50" spans="2:25" ht="62.25" customHeight="1" x14ac:dyDescent="0.25">
      <c r="B50" s="6" t="s">
        <v>57</v>
      </c>
      <c r="C50" s="7" t="s">
        <v>44</v>
      </c>
      <c r="D50" s="49" t="s">
        <v>31</v>
      </c>
      <c r="E50" s="42">
        <f t="shared" si="21"/>
        <v>0</v>
      </c>
      <c r="F50" s="29">
        <v>0</v>
      </c>
      <c r="G50" s="29">
        <v>0</v>
      </c>
      <c r="H50" s="29">
        <v>0</v>
      </c>
      <c r="I50" s="29">
        <v>0</v>
      </c>
      <c r="J50" s="40">
        <v>0</v>
      </c>
      <c r="K50" s="87">
        <f t="shared" si="22"/>
        <v>0</v>
      </c>
      <c r="L50" s="80">
        <v>0</v>
      </c>
      <c r="M50" s="80">
        <v>0</v>
      </c>
      <c r="N50" s="80">
        <v>0</v>
      </c>
      <c r="O50" s="80">
        <v>0</v>
      </c>
      <c r="P50" s="113">
        <f t="shared" si="23"/>
        <v>0</v>
      </c>
      <c r="Q50" s="8">
        <v>0</v>
      </c>
      <c r="R50" s="8">
        <v>0</v>
      </c>
      <c r="S50" s="8">
        <v>0</v>
      </c>
      <c r="T50" s="8">
        <v>0</v>
      </c>
      <c r="U50" s="8">
        <f t="shared" si="20"/>
        <v>0</v>
      </c>
      <c r="V50" s="8">
        <v>0</v>
      </c>
      <c r="W50" s="8">
        <v>0</v>
      </c>
      <c r="X50" s="106">
        <v>0</v>
      </c>
      <c r="Y50" s="106">
        <v>0</v>
      </c>
    </row>
    <row r="51" spans="2:25" ht="65.25" customHeight="1" x14ac:dyDescent="0.25">
      <c r="B51" s="6" t="s">
        <v>58</v>
      </c>
      <c r="C51" s="7" t="s">
        <v>81</v>
      </c>
      <c r="D51" s="49" t="s">
        <v>31</v>
      </c>
      <c r="E51" s="42">
        <f t="shared" si="21"/>
        <v>0</v>
      </c>
      <c r="F51" s="29">
        <v>0</v>
      </c>
      <c r="G51" s="29">
        <v>0</v>
      </c>
      <c r="H51" s="29">
        <v>0</v>
      </c>
      <c r="I51" s="29">
        <v>0</v>
      </c>
      <c r="J51" s="40">
        <v>0</v>
      </c>
      <c r="K51" s="87">
        <f t="shared" si="22"/>
        <v>0</v>
      </c>
      <c r="L51" s="80">
        <v>0</v>
      </c>
      <c r="M51" s="80">
        <v>0</v>
      </c>
      <c r="N51" s="80">
        <v>0</v>
      </c>
      <c r="O51" s="80">
        <v>0</v>
      </c>
      <c r="P51" s="113">
        <f t="shared" si="23"/>
        <v>0</v>
      </c>
      <c r="Q51" s="8">
        <v>0</v>
      </c>
      <c r="R51" s="8">
        <v>0</v>
      </c>
      <c r="S51" s="8">
        <v>0</v>
      </c>
      <c r="T51" s="8">
        <v>0</v>
      </c>
      <c r="U51" s="8">
        <f t="shared" si="20"/>
        <v>0</v>
      </c>
      <c r="V51" s="8">
        <v>0</v>
      </c>
      <c r="W51" s="8">
        <v>0</v>
      </c>
      <c r="X51" s="106">
        <v>0</v>
      </c>
      <c r="Y51" s="106">
        <v>0</v>
      </c>
    </row>
    <row r="52" spans="2:25" ht="47.25" customHeight="1" x14ac:dyDescent="0.25">
      <c r="B52" s="6" t="s">
        <v>59</v>
      </c>
      <c r="C52" s="7" t="s">
        <v>77</v>
      </c>
      <c r="D52" s="49" t="s">
        <v>31</v>
      </c>
      <c r="E52" s="12">
        <f t="shared" si="21"/>
        <v>0</v>
      </c>
      <c r="F52" s="8">
        <v>0</v>
      </c>
      <c r="G52" s="29">
        <v>0</v>
      </c>
      <c r="H52" s="8">
        <v>0</v>
      </c>
      <c r="I52" s="29">
        <v>0</v>
      </c>
      <c r="J52" s="40">
        <v>0</v>
      </c>
      <c r="K52" s="87">
        <f t="shared" si="22"/>
        <v>0</v>
      </c>
      <c r="L52" s="80">
        <v>0</v>
      </c>
      <c r="M52" s="80">
        <v>0</v>
      </c>
      <c r="N52" s="80">
        <v>0</v>
      </c>
      <c r="O52" s="80">
        <v>0</v>
      </c>
      <c r="P52" s="113">
        <f t="shared" si="23"/>
        <v>0</v>
      </c>
      <c r="Q52" s="8">
        <v>0</v>
      </c>
      <c r="R52" s="8">
        <v>0</v>
      </c>
      <c r="S52" s="8">
        <v>0</v>
      </c>
      <c r="T52" s="8">
        <v>0</v>
      </c>
      <c r="U52" s="8">
        <f t="shared" si="20"/>
        <v>0</v>
      </c>
      <c r="V52" s="8">
        <v>0</v>
      </c>
      <c r="W52" s="8">
        <v>0</v>
      </c>
      <c r="X52" s="106">
        <v>0</v>
      </c>
      <c r="Y52" s="106">
        <v>0</v>
      </c>
    </row>
    <row r="53" spans="2:25" ht="162.75" customHeight="1" x14ac:dyDescent="0.25">
      <c r="B53" s="6" t="s">
        <v>60</v>
      </c>
      <c r="C53" s="7" t="s">
        <v>115</v>
      </c>
      <c r="D53" s="49" t="s">
        <v>31</v>
      </c>
      <c r="E53" s="12">
        <f t="shared" si="21"/>
        <v>0.8</v>
      </c>
      <c r="F53" s="8">
        <v>0</v>
      </c>
      <c r="G53" s="29">
        <v>0.8</v>
      </c>
      <c r="H53" s="8">
        <v>0</v>
      </c>
      <c r="I53" s="29">
        <v>0</v>
      </c>
      <c r="J53" s="40">
        <v>0</v>
      </c>
      <c r="K53" s="87">
        <f t="shared" si="22"/>
        <v>0</v>
      </c>
      <c r="L53" s="80">
        <v>0</v>
      </c>
      <c r="M53" s="80">
        <v>0</v>
      </c>
      <c r="N53" s="80">
        <v>0</v>
      </c>
      <c r="O53" s="80">
        <v>0</v>
      </c>
      <c r="P53" s="113">
        <f t="shared" si="23"/>
        <v>0</v>
      </c>
      <c r="Q53" s="8">
        <v>0</v>
      </c>
      <c r="R53" s="8">
        <v>0</v>
      </c>
      <c r="S53" s="8">
        <v>0</v>
      </c>
      <c r="T53" s="8">
        <v>0</v>
      </c>
      <c r="U53" s="8">
        <f t="shared" si="20"/>
        <v>0</v>
      </c>
      <c r="V53" s="8">
        <v>0</v>
      </c>
      <c r="W53" s="8">
        <v>0</v>
      </c>
      <c r="X53" s="106">
        <v>0</v>
      </c>
      <c r="Y53" s="106">
        <v>0</v>
      </c>
    </row>
    <row r="54" spans="2:25" ht="49.5" customHeight="1" x14ac:dyDescent="0.25">
      <c r="B54" s="6" t="s">
        <v>61</v>
      </c>
      <c r="C54" s="7" t="s">
        <v>103</v>
      </c>
      <c r="D54" s="49" t="s">
        <v>31</v>
      </c>
      <c r="E54" s="12">
        <f t="shared" si="21"/>
        <v>0</v>
      </c>
      <c r="F54" s="8">
        <v>0</v>
      </c>
      <c r="G54" s="29">
        <v>0</v>
      </c>
      <c r="H54" s="8">
        <v>0</v>
      </c>
      <c r="I54" s="29">
        <v>0</v>
      </c>
      <c r="J54" s="40">
        <v>0</v>
      </c>
      <c r="K54" s="87">
        <f t="shared" si="22"/>
        <v>0</v>
      </c>
      <c r="L54" s="80">
        <v>0</v>
      </c>
      <c r="M54" s="80">
        <v>0</v>
      </c>
      <c r="N54" s="80">
        <v>0</v>
      </c>
      <c r="O54" s="80">
        <v>0</v>
      </c>
      <c r="P54" s="113">
        <f t="shared" si="23"/>
        <v>0</v>
      </c>
      <c r="Q54" s="8">
        <v>0</v>
      </c>
      <c r="R54" s="8">
        <v>0</v>
      </c>
      <c r="S54" s="8">
        <v>0</v>
      </c>
      <c r="T54" s="8">
        <v>0</v>
      </c>
      <c r="U54" s="8">
        <f t="shared" si="20"/>
        <v>0</v>
      </c>
      <c r="V54" s="8">
        <v>0</v>
      </c>
      <c r="W54" s="8">
        <v>0</v>
      </c>
      <c r="X54" s="106">
        <v>0</v>
      </c>
      <c r="Y54" s="106">
        <v>0</v>
      </c>
    </row>
    <row r="55" spans="2:25" ht="35.450000000000003" customHeight="1" x14ac:dyDescent="0.25">
      <c r="B55" s="5">
        <v>1</v>
      </c>
      <c r="C55" s="5">
        <v>2</v>
      </c>
      <c r="D55" s="5">
        <v>3</v>
      </c>
      <c r="E55" s="5">
        <v>4</v>
      </c>
      <c r="F55" s="5">
        <v>5</v>
      </c>
      <c r="G55" s="35">
        <v>6</v>
      </c>
      <c r="H55" s="5">
        <v>7</v>
      </c>
      <c r="I55" s="35">
        <v>8</v>
      </c>
      <c r="J55" s="35">
        <v>9</v>
      </c>
      <c r="K55" s="83">
        <v>10</v>
      </c>
      <c r="L55" s="61">
        <v>11</v>
      </c>
      <c r="M55" s="61">
        <v>12</v>
      </c>
      <c r="N55" s="61">
        <v>13</v>
      </c>
      <c r="O55" s="61">
        <v>14</v>
      </c>
      <c r="P55" s="4">
        <v>10</v>
      </c>
      <c r="Q55" s="5">
        <v>11</v>
      </c>
      <c r="R55" s="5">
        <v>12</v>
      </c>
      <c r="S55" s="5">
        <v>13</v>
      </c>
      <c r="T55" s="5">
        <v>14</v>
      </c>
      <c r="U55" s="4">
        <v>15</v>
      </c>
      <c r="V55" s="5">
        <v>16</v>
      </c>
      <c r="W55" s="5">
        <v>17</v>
      </c>
      <c r="X55" s="103">
        <v>18</v>
      </c>
      <c r="Y55" s="103">
        <v>19</v>
      </c>
    </row>
    <row r="56" spans="2:25" ht="81" customHeight="1" x14ac:dyDescent="0.25">
      <c r="B56" s="6" t="s">
        <v>12</v>
      </c>
      <c r="C56" s="13" t="s">
        <v>45</v>
      </c>
      <c r="D56" s="49" t="s">
        <v>31</v>
      </c>
      <c r="E56" s="17">
        <f>SUM(E57:E60)</f>
        <v>25.7105</v>
      </c>
      <c r="F56" s="17">
        <f t="shared" ref="F56:I56" si="24">SUM(F57:F60)</f>
        <v>0</v>
      </c>
      <c r="G56" s="17">
        <f t="shared" si="24"/>
        <v>25.7105</v>
      </c>
      <c r="H56" s="17">
        <f t="shared" si="24"/>
        <v>0</v>
      </c>
      <c r="I56" s="17">
        <f t="shared" si="24"/>
        <v>0</v>
      </c>
      <c r="J56" s="44">
        <f t="shared" ref="J56:Y56" si="25">SUM(J57:J60)</f>
        <v>10</v>
      </c>
      <c r="K56" s="51">
        <v>10</v>
      </c>
      <c r="L56" s="51">
        <f t="shared" si="25"/>
        <v>0</v>
      </c>
      <c r="M56" s="51">
        <v>10</v>
      </c>
      <c r="N56" s="51">
        <f t="shared" si="25"/>
        <v>0</v>
      </c>
      <c r="O56" s="51">
        <f t="shared" si="25"/>
        <v>0</v>
      </c>
      <c r="P56" s="17">
        <v>10</v>
      </c>
      <c r="Q56" s="17">
        <f t="shared" ref="Q56:T56" si="26">SUM(Q57:Q60)</f>
        <v>0</v>
      </c>
      <c r="R56" s="17">
        <v>10</v>
      </c>
      <c r="S56" s="17">
        <f t="shared" si="26"/>
        <v>0</v>
      </c>
      <c r="T56" s="17">
        <f t="shared" si="26"/>
        <v>0</v>
      </c>
      <c r="U56" s="17">
        <f t="shared" si="25"/>
        <v>0</v>
      </c>
      <c r="V56" s="17">
        <f t="shared" si="25"/>
        <v>0</v>
      </c>
      <c r="W56" s="17">
        <f t="shared" si="25"/>
        <v>0</v>
      </c>
      <c r="X56" s="119">
        <f t="shared" si="25"/>
        <v>0</v>
      </c>
      <c r="Y56" s="114">
        <f t="shared" si="25"/>
        <v>0</v>
      </c>
    </row>
    <row r="57" spans="2:25" ht="120.75" customHeight="1" x14ac:dyDescent="0.25">
      <c r="B57" s="6" t="s">
        <v>46</v>
      </c>
      <c r="C57" s="7" t="s">
        <v>104</v>
      </c>
      <c r="D57" s="49" t="s">
        <v>99</v>
      </c>
      <c r="E57" s="17">
        <f>SUM(F57:I57)</f>
        <v>25.7105</v>
      </c>
      <c r="F57" s="8">
        <v>0</v>
      </c>
      <c r="G57" s="39">
        <v>25.7105</v>
      </c>
      <c r="H57" s="8">
        <v>0</v>
      </c>
      <c r="I57" s="29">
        <v>0</v>
      </c>
      <c r="J57" s="37">
        <v>10</v>
      </c>
      <c r="K57" s="80">
        <f>SUM(L57:O57)</f>
        <v>0</v>
      </c>
      <c r="L57" s="80">
        <v>0</v>
      </c>
      <c r="M57" s="80">
        <v>0</v>
      </c>
      <c r="N57" s="80">
        <v>0</v>
      </c>
      <c r="O57" s="80">
        <v>0</v>
      </c>
      <c r="P57" s="99">
        <f>SUM(Q57:T57)</f>
        <v>10</v>
      </c>
      <c r="Q57" s="8">
        <v>0</v>
      </c>
      <c r="R57" s="99">
        <v>10</v>
      </c>
      <c r="S57" s="8">
        <v>0</v>
      </c>
      <c r="T57" s="8">
        <v>0</v>
      </c>
      <c r="U57" s="8">
        <f>V57+W57+X57+Y57</f>
        <v>0</v>
      </c>
      <c r="V57" s="8">
        <v>0</v>
      </c>
      <c r="W57" s="8">
        <v>0</v>
      </c>
      <c r="X57" s="106">
        <v>0</v>
      </c>
      <c r="Y57" s="106">
        <v>0</v>
      </c>
    </row>
    <row r="58" spans="2:25" ht="69" customHeight="1" x14ac:dyDescent="0.25">
      <c r="B58" s="6" t="s">
        <v>47</v>
      </c>
      <c r="C58" s="7" t="s">
        <v>116</v>
      </c>
      <c r="D58" s="49" t="s">
        <v>31</v>
      </c>
      <c r="E58" s="12">
        <f t="shared" ref="E58:E60" si="27">SUM(F58:I58)</f>
        <v>0</v>
      </c>
      <c r="F58" s="8">
        <v>0</v>
      </c>
      <c r="G58" s="29">
        <v>0</v>
      </c>
      <c r="H58" s="8">
        <v>0</v>
      </c>
      <c r="I58" s="29">
        <v>0</v>
      </c>
      <c r="J58" s="40">
        <v>0</v>
      </c>
      <c r="K58" s="80">
        <f t="shared" ref="K58:K60" si="28">SUM(L58:O58)</f>
        <v>0</v>
      </c>
      <c r="L58" s="80">
        <v>0</v>
      </c>
      <c r="M58" s="80">
        <v>0</v>
      </c>
      <c r="N58" s="80">
        <v>0</v>
      </c>
      <c r="O58" s="80">
        <v>0</v>
      </c>
      <c r="P58" s="8">
        <f t="shared" ref="P58:P60" si="29">SUM(Q58:T58)</f>
        <v>0</v>
      </c>
      <c r="Q58" s="8">
        <v>0</v>
      </c>
      <c r="R58" s="8">
        <v>0</v>
      </c>
      <c r="S58" s="8">
        <v>0</v>
      </c>
      <c r="T58" s="8">
        <v>0</v>
      </c>
      <c r="U58" s="8">
        <f>V58+W58+X58+Y58</f>
        <v>0</v>
      </c>
      <c r="V58" s="8">
        <v>0</v>
      </c>
      <c r="W58" s="8">
        <v>0</v>
      </c>
      <c r="X58" s="106">
        <v>0</v>
      </c>
      <c r="Y58" s="106">
        <v>0</v>
      </c>
    </row>
    <row r="59" spans="2:25" ht="140.25" customHeight="1" x14ac:dyDescent="0.25">
      <c r="B59" s="6" t="s">
        <v>48</v>
      </c>
      <c r="C59" s="7" t="s">
        <v>121</v>
      </c>
      <c r="D59" s="49" t="s">
        <v>120</v>
      </c>
      <c r="E59" s="12">
        <f t="shared" si="27"/>
        <v>0</v>
      </c>
      <c r="F59" s="8">
        <v>0</v>
      </c>
      <c r="G59" s="29">
        <v>0</v>
      </c>
      <c r="H59" s="8">
        <v>0</v>
      </c>
      <c r="I59" s="29">
        <v>0</v>
      </c>
      <c r="J59" s="40">
        <v>0</v>
      </c>
      <c r="K59" s="80">
        <f t="shared" si="28"/>
        <v>0</v>
      </c>
      <c r="L59" s="80">
        <v>0</v>
      </c>
      <c r="M59" s="80">
        <v>0</v>
      </c>
      <c r="N59" s="80">
        <v>0</v>
      </c>
      <c r="O59" s="80">
        <v>0</v>
      </c>
      <c r="P59" s="8">
        <f t="shared" si="29"/>
        <v>0</v>
      </c>
      <c r="Q59" s="8">
        <v>0</v>
      </c>
      <c r="R59" s="8">
        <v>0</v>
      </c>
      <c r="S59" s="8">
        <v>0</v>
      </c>
      <c r="T59" s="8">
        <v>0</v>
      </c>
      <c r="U59" s="8">
        <f>V59+W59+X59+Y59</f>
        <v>0</v>
      </c>
      <c r="V59" s="8">
        <v>0</v>
      </c>
      <c r="W59" s="8">
        <v>0</v>
      </c>
      <c r="X59" s="106">
        <v>0</v>
      </c>
      <c r="Y59" s="106">
        <v>0</v>
      </c>
    </row>
    <row r="60" spans="2:25" ht="174.75" customHeight="1" x14ac:dyDescent="0.25">
      <c r="B60" s="6" t="s">
        <v>49</v>
      </c>
      <c r="C60" s="7" t="s">
        <v>100</v>
      </c>
      <c r="D60" s="49" t="s">
        <v>94</v>
      </c>
      <c r="E60" s="12">
        <f t="shared" si="27"/>
        <v>0</v>
      </c>
      <c r="F60" s="8">
        <v>0</v>
      </c>
      <c r="G60" s="29">
        <v>0</v>
      </c>
      <c r="H60" s="8">
        <v>0</v>
      </c>
      <c r="I60" s="29">
        <v>0</v>
      </c>
      <c r="J60" s="40">
        <v>0</v>
      </c>
      <c r="K60" s="80">
        <f t="shared" si="28"/>
        <v>0</v>
      </c>
      <c r="L60" s="80">
        <v>0</v>
      </c>
      <c r="M60" s="80">
        <v>0</v>
      </c>
      <c r="N60" s="80">
        <v>0</v>
      </c>
      <c r="O60" s="80">
        <v>0</v>
      </c>
      <c r="P60" s="8">
        <f t="shared" si="29"/>
        <v>0</v>
      </c>
      <c r="Q60" s="8">
        <v>0</v>
      </c>
      <c r="R60" s="8">
        <v>0</v>
      </c>
      <c r="S60" s="8">
        <v>0</v>
      </c>
      <c r="T60" s="8">
        <v>0</v>
      </c>
      <c r="U60" s="8">
        <f>V60+W60+X60+Y60</f>
        <v>0</v>
      </c>
      <c r="V60" s="8">
        <v>0</v>
      </c>
      <c r="W60" s="8">
        <v>0</v>
      </c>
      <c r="X60" s="106">
        <v>0</v>
      </c>
      <c r="Y60" s="106">
        <v>0</v>
      </c>
    </row>
    <row r="61" spans="2:25" ht="38.25" customHeight="1" x14ac:dyDescent="0.25">
      <c r="B61" s="14"/>
      <c r="C61" s="15" t="s">
        <v>74</v>
      </c>
      <c r="D61" s="16"/>
      <c r="E61" s="44">
        <f t="shared" ref="E61:L61" si="30">E7+E25+E42+E56</f>
        <v>858.98860000000002</v>
      </c>
      <c r="F61" s="44">
        <v>14.4297</v>
      </c>
      <c r="G61" s="51">
        <f t="shared" si="30"/>
        <v>261.6019</v>
      </c>
      <c r="H61" s="41">
        <f t="shared" si="30"/>
        <v>0</v>
      </c>
      <c r="I61" s="73">
        <f t="shared" si="30"/>
        <v>582.95699999999999</v>
      </c>
      <c r="J61" s="51">
        <f t="shared" si="30"/>
        <v>261.18989999999997</v>
      </c>
      <c r="K61" s="125">
        <f t="shared" si="30"/>
        <v>320.42143999999996</v>
      </c>
      <c r="L61" s="44">
        <f t="shared" si="30"/>
        <v>14.4297</v>
      </c>
      <c r="M61" s="72">
        <f>M7+M25+M42+M56</f>
        <v>305.99173999999999</v>
      </c>
      <c r="N61" s="41">
        <f>N7+N25+N42+N56</f>
        <v>0</v>
      </c>
      <c r="O61" s="41">
        <f>O7+O25+O42+O56</f>
        <v>0</v>
      </c>
      <c r="P61" s="45">
        <f>P7+P25+P42+P56</f>
        <v>474.02297099999998</v>
      </c>
      <c r="Q61" s="45">
        <f t="shared" ref="Q61:R61" si="31">Q7+Q25+Q42+Q56</f>
        <v>14.4297</v>
      </c>
      <c r="R61" s="45">
        <f t="shared" si="31"/>
        <v>244.62506100000002</v>
      </c>
      <c r="S61" s="41">
        <f>X7+X25+X42+X56</f>
        <v>0</v>
      </c>
      <c r="T61" s="54">
        <f>Y7+Y25+Y42+Y56</f>
        <v>214.96821000000003</v>
      </c>
      <c r="U61" s="54">
        <f>U7+U25+U42+U56</f>
        <v>451.84673900000001</v>
      </c>
      <c r="V61" s="54">
        <f t="shared" ref="V61:Y61" si="32">V7+V25+V42+V56</f>
        <v>14.4297</v>
      </c>
      <c r="W61" s="54">
        <f t="shared" si="32"/>
        <v>222.44882899999999</v>
      </c>
      <c r="X61" s="128">
        <f t="shared" si="32"/>
        <v>0</v>
      </c>
      <c r="Y61" s="54">
        <f t="shared" si="32"/>
        <v>214.96821000000003</v>
      </c>
    </row>
    <row r="62" spans="2:25" ht="26.25" hidden="1" x14ac:dyDescent="0.25">
      <c r="B62" s="18"/>
      <c r="C62" s="19"/>
      <c r="D62" s="20"/>
      <c r="E62" s="21"/>
      <c r="F62" s="22"/>
      <c r="G62" s="68"/>
      <c r="H62" s="22"/>
      <c r="I62" s="70"/>
      <c r="J62" s="68"/>
      <c r="K62" s="70"/>
      <c r="L62" s="22"/>
      <c r="M62" s="70"/>
      <c r="N62" s="22"/>
      <c r="O62" s="22"/>
      <c r="P62" s="22"/>
      <c r="Q62" s="22"/>
      <c r="R62" s="70"/>
      <c r="S62" s="22"/>
      <c r="T62" s="55"/>
    </row>
    <row r="63" spans="2:25" ht="18.75" hidden="1" customHeight="1" x14ac:dyDescent="0.25">
      <c r="B63" s="23"/>
      <c r="C63" s="25"/>
      <c r="D63" s="26"/>
      <c r="E63" s="27"/>
      <c r="F63" s="28"/>
      <c r="G63" s="69"/>
      <c r="H63" s="28"/>
      <c r="I63" s="71"/>
      <c r="J63" s="69"/>
      <c r="K63" s="69"/>
      <c r="L63" s="28"/>
      <c r="M63" s="69"/>
      <c r="N63" s="28"/>
      <c r="O63" s="28"/>
      <c r="P63" s="28"/>
      <c r="Q63" s="28"/>
      <c r="R63" s="71"/>
      <c r="S63" s="28"/>
      <c r="T63" s="56"/>
      <c r="Y63" s="123"/>
    </row>
    <row r="64" spans="2:25" x14ac:dyDescent="0.25">
      <c r="X64" s="124"/>
      <c r="Y64" s="124"/>
    </row>
    <row r="65" spans="18:25" ht="78" customHeight="1" x14ac:dyDescent="0.35">
      <c r="R65" s="132">
        <f>R61+Q61</f>
        <v>259.05476100000004</v>
      </c>
      <c r="W65" s="131">
        <f>W61+V61</f>
        <v>236.87852899999999</v>
      </c>
      <c r="X65" s="124"/>
      <c r="Y65" s="124"/>
    </row>
    <row r="66" spans="18:25" x14ac:dyDescent="0.25">
      <c r="X66" s="124"/>
      <c r="Y66" s="124"/>
    </row>
    <row r="67" spans="18:25" x14ac:dyDescent="0.25">
      <c r="X67" s="124"/>
      <c r="Y67" s="124"/>
    </row>
    <row r="68" spans="18:25" x14ac:dyDescent="0.25">
      <c r="X68" s="124"/>
      <c r="Y68" s="124"/>
    </row>
    <row r="69" spans="18:25" x14ac:dyDescent="0.25">
      <c r="X69" s="124"/>
      <c r="Y69" s="124"/>
    </row>
    <row r="70" spans="18:25" x14ac:dyDescent="0.25">
      <c r="X70" s="124"/>
      <c r="Y70" s="124"/>
    </row>
    <row r="71" spans="18:25" x14ac:dyDescent="0.25">
      <c r="X71" s="124"/>
      <c r="Y71" s="124"/>
    </row>
    <row r="72" spans="18:25" x14ac:dyDescent="0.25">
      <c r="X72" s="124"/>
      <c r="Y72" s="124"/>
    </row>
    <row r="73" spans="18:25" x14ac:dyDescent="0.25">
      <c r="X73" s="124"/>
      <c r="Y73" s="124"/>
    </row>
    <row r="74" spans="18:25" x14ac:dyDescent="0.25">
      <c r="X74" s="124"/>
      <c r="Y74" s="124"/>
    </row>
    <row r="75" spans="18:25" x14ac:dyDescent="0.25">
      <c r="X75" s="124"/>
      <c r="Y75" s="124"/>
    </row>
    <row r="76" spans="18:25" x14ac:dyDescent="0.25">
      <c r="X76" s="124"/>
      <c r="Y76" s="124"/>
    </row>
    <row r="77" spans="18:25" x14ac:dyDescent="0.25">
      <c r="X77" s="124"/>
      <c r="Y77" s="124"/>
    </row>
    <row r="78" spans="18:25" x14ac:dyDescent="0.25">
      <c r="X78" s="124"/>
      <c r="Y78" s="124"/>
    </row>
    <row r="79" spans="18:25" x14ac:dyDescent="0.25">
      <c r="X79" s="124"/>
      <c r="Y79" s="124"/>
    </row>
    <row r="80" spans="18:25" x14ac:dyDescent="0.25">
      <c r="X80" s="124"/>
      <c r="Y80" s="124"/>
    </row>
    <row r="81" spans="24:25" x14ac:dyDescent="0.25">
      <c r="X81" s="124"/>
      <c r="Y81" s="124"/>
    </row>
    <row r="82" spans="24:25" x14ac:dyDescent="0.25">
      <c r="X82" s="124"/>
      <c r="Y82" s="124"/>
    </row>
    <row r="83" spans="24:25" x14ac:dyDescent="0.25">
      <c r="X83" s="124"/>
      <c r="Y83" s="124"/>
    </row>
    <row r="84" spans="24:25" x14ac:dyDescent="0.25">
      <c r="X84" s="124"/>
      <c r="Y84" s="124"/>
    </row>
    <row r="85" spans="24:25" x14ac:dyDescent="0.25">
      <c r="X85" s="124"/>
      <c r="Y85" s="124"/>
    </row>
    <row r="86" spans="24:25" x14ac:dyDescent="0.25">
      <c r="X86" s="124"/>
      <c r="Y86" s="124"/>
    </row>
    <row r="87" spans="24:25" x14ac:dyDescent="0.25">
      <c r="X87" s="124"/>
      <c r="Y87" s="124"/>
    </row>
    <row r="88" spans="24:25" x14ac:dyDescent="0.25">
      <c r="X88" s="124"/>
      <c r="Y88" s="124"/>
    </row>
    <row r="89" spans="24:25" x14ac:dyDescent="0.25">
      <c r="X89" s="124"/>
      <c r="Y89" s="124"/>
    </row>
    <row r="90" spans="24:25" x14ac:dyDescent="0.25">
      <c r="X90" s="124"/>
      <c r="Y90" s="124"/>
    </row>
    <row r="91" spans="24:25" x14ac:dyDescent="0.25">
      <c r="X91" s="124"/>
      <c r="Y91" s="124"/>
    </row>
    <row r="92" spans="24:25" x14ac:dyDescent="0.25">
      <c r="X92" s="124"/>
      <c r="Y92" s="124"/>
    </row>
    <row r="93" spans="24:25" x14ac:dyDescent="0.25">
      <c r="X93" s="124"/>
      <c r="Y93" s="124"/>
    </row>
    <row r="94" spans="24:25" x14ac:dyDescent="0.25">
      <c r="X94" s="124"/>
      <c r="Y94" s="124"/>
    </row>
    <row r="95" spans="24:25" x14ac:dyDescent="0.25">
      <c r="X95" s="124"/>
      <c r="Y95" s="124"/>
    </row>
    <row r="96" spans="24:25" x14ac:dyDescent="0.25">
      <c r="X96" s="124"/>
      <c r="Y96" s="124"/>
    </row>
    <row r="97" spans="24:25" x14ac:dyDescent="0.25">
      <c r="X97" s="124"/>
      <c r="Y97" s="124"/>
    </row>
    <row r="98" spans="24:25" x14ac:dyDescent="0.25">
      <c r="X98" s="124"/>
      <c r="Y98" s="124"/>
    </row>
    <row r="99" spans="24:25" x14ac:dyDescent="0.25">
      <c r="X99" s="124"/>
      <c r="Y99" s="124"/>
    </row>
    <row r="100" spans="24:25" x14ac:dyDescent="0.25">
      <c r="X100" s="124"/>
      <c r="Y100" s="124"/>
    </row>
    <row r="101" spans="24:25" x14ac:dyDescent="0.25">
      <c r="X101" s="124"/>
      <c r="Y101" s="124"/>
    </row>
    <row r="102" spans="24:25" x14ac:dyDescent="0.25">
      <c r="X102" s="124"/>
      <c r="Y102" s="124"/>
    </row>
    <row r="103" spans="24:25" x14ac:dyDescent="0.25">
      <c r="X103" s="124"/>
      <c r="Y103" s="124"/>
    </row>
    <row r="104" spans="24:25" x14ac:dyDescent="0.25">
      <c r="X104" s="124"/>
      <c r="Y104" s="124"/>
    </row>
    <row r="105" spans="24:25" x14ac:dyDescent="0.25">
      <c r="X105" s="124"/>
      <c r="Y105" s="124"/>
    </row>
    <row r="106" spans="24:25" x14ac:dyDescent="0.25">
      <c r="X106" s="124"/>
      <c r="Y106" s="124"/>
    </row>
    <row r="107" spans="24:25" x14ac:dyDescent="0.25">
      <c r="X107" s="124"/>
      <c r="Y107" s="124"/>
    </row>
    <row r="108" spans="24:25" x14ac:dyDescent="0.25">
      <c r="X108" s="124"/>
      <c r="Y108" s="124"/>
    </row>
    <row r="109" spans="24:25" x14ac:dyDescent="0.25">
      <c r="X109" s="124"/>
      <c r="Y109" s="124"/>
    </row>
    <row r="110" spans="24:25" x14ac:dyDescent="0.25">
      <c r="X110" s="124"/>
      <c r="Y110" s="124"/>
    </row>
    <row r="111" spans="24:25" x14ac:dyDescent="0.25">
      <c r="X111" s="124"/>
      <c r="Y111" s="124"/>
    </row>
    <row r="112" spans="24:25" x14ac:dyDescent="0.25">
      <c r="X112" s="124"/>
      <c r="Y112" s="124"/>
    </row>
    <row r="113" spans="24:25" x14ac:dyDescent="0.25">
      <c r="X113" s="124"/>
      <c r="Y113" s="124"/>
    </row>
    <row r="114" spans="24:25" x14ac:dyDescent="0.25">
      <c r="X114" s="124"/>
      <c r="Y114" s="124"/>
    </row>
    <row r="115" spans="24:25" x14ac:dyDescent="0.25">
      <c r="X115" s="124"/>
      <c r="Y115" s="124"/>
    </row>
    <row r="116" spans="24:25" x14ac:dyDescent="0.25">
      <c r="X116" s="124"/>
      <c r="Y116" s="124"/>
    </row>
    <row r="117" spans="24:25" x14ac:dyDescent="0.25">
      <c r="X117" s="124"/>
      <c r="Y117" s="124"/>
    </row>
    <row r="118" spans="24:25" x14ac:dyDescent="0.25">
      <c r="X118" s="124"/>
      <c r="Y118" s="124"/>
    </row>
    <row r="119" spans="24:25" x14ac:dyDescent="0.25">
      <c r="X119" s="124"/>
      <c r="Y119" s="124"/>
    </row>
    <row r="120" spans="24:25" x14ac:dyDescent="0.25">
      <c r="X120" s="124"/>
      <c r="Y120" s="124"/>
    </row>
    <row r="121" spans="24:25" x14ac:dyDescent="0.25">
      <c r="X121" s="124"/>
      <c r="Y121" s="124"/>
    </row>
    <row r="122" spans="24:25" x14ac:dyDescent="0.25">
      <c r="X122" s="124"/>
      <c r="Y122" s="124"/>
    </row>
    <row r="123" spans="24:25" x14ac:dyDescent="0.25">
      <c r="X123" s="124"/>
      <c r="Y123" s="124"/>
    </row>
    <row r="124" spans="24:25" x14ac:dyDescent="0.25">
      <c r="X124" s="124"/>
      <c r="Y124" s="124"/>
    </row>
    <row r="125" spans="24:25" x14ac:dyDescent="0.25">
      <c r="X125" s="124"/>
      <c r="Y125" s="124"/>
    </row>
    <row r="126" spans="24:25" x14ac:dyDescent="0.25">
      <c r="X126" s="124"/>
      <c r="Y126" s="124"/>
    </row>
    <row r="127" spans="24:25" x14ac:dyDescent="0.25">
      <c r="X127" s="124"/>
      <c r="Y127" s="124"/>
    </row>
    <row r="128" spans="24:25" x14ac:dyDescent="0.25">
      <c r="X128" s="124"/>
      <c r="Y128" s="124"/>
    </row>
    <row r="129" spans="24:25" x14ac:dyDescent="0.25">
      <c r="X129" s="124"/>
      <c r="Y129" s="124"/>
    </row>
    <row r="130" spans="24:25" x14ac:dyDescent="0.25">
      <c r="X130" s="124"/>
      <c r="Y130" s="124"/>
    </row>
    <row r="131" spans="24:25" x14ac:dyDescent="0.25">
      <c r="X131" s="124"/>
      <c r="Y131" s="124"/>
    </row>
    <row r="132" spans="24:25" x14ac:dyDescent="0.25">
      <c r="X132" s="124"/>
      <c r="Y132" s="124"/>
    </row>
    <row r="133" spans="24:25" x14ac:dyDescent="0.25">
      <c r="X133" s="124"/>
      <c r="Y133" s="124"/>
    </row>
    <row r="134" spans="24:25" x14ac:dyDescent="0.25">
      <c r="X134" s="124"/>
      <c r="Y134" s="124"/>
    </row>
    <row r="135" spans="24:25" x14ac:dyDescent="0.25">
      <c r="X135" s="124"/>
      <c r="Y135" s="124"/>
    </row>
    <row r="136" spans="24:25" x14ac:dyDescent="0.25">
      <c r="X136" s="124"/>
      <c r="Y136" s="124"/>
    </row>
    <row r="137" spans="24:25" x14ac:dyDescent="0.25">
      <c r="X137" s="124"/>
      <c r="Y137" s="124"/>
    </row>
    <row r="138" spans="24:25" x14ac:dyDescent="0.25">
      <c r="X138" s="124"/>
      <c r="Y138" s="124"/>
    </row>
    <row r="139" spans="24:25" x14ac:dyDescent="0.25">
      <c r="X139" s="124"/>
      <c r="Y139" s="124"/>
    </row>
    <row r="140" spans="24:25" x14ac:dyDescent="0.25">
      <c r="X140" s="124"/>
      <c r="Y140" s="124"/>
    </row>
    <row r="141" spans="24:25" x14ac:dyDescent="0.25">
      <c r="X141" s="124"/>
      <c r="Y141" s="124"/>
    </row>
    <row r="142" spans="24:25" x14ac:dyDescent="0.25">
      <c r="X142" s="124"/>
      <c r="Y142" s="124"/>
    </row>
    <row r="143" spans="24:25" x14ac:dyDescent="0.25">
      <c r="X143" s="124"/>
      <c r="Y143" s="124"/>
    </row>
    <row r="144" spans="24:25" x14ac:dyDescent="0.25">
      <c r="X144" s="124"/>
      <c r="Y144" s="124"/>
    </row>
    <row r="145" spans="24:25" x14ac:dyDescent="0.25">
      <c r="X145" s="124"/>
      <c r="Y145" s="124"/>
    </row>
    <row r="146" spans="24:25" x14ac:dyDescent="0.25">
      <c r="X146" s="124"/>
      <c r="Y146" s="124"/>
    </row>
    <row r="147" spans="24:25" x14ac:dyDescent="0.25">
      <c r="X147" s="124"/>
      <c r="Y147" s="124"/>
    </row>
    <row r="148" spans="24:25" x14ac:dyDescent="0.25">
      <c r="X148" s="124"/>
      <c r="Y148" s="124"/>
    </row>
    <row r="149" spans="24:25" x14ac:dyDescent="0.25">
      <c r="X149" s="124"/>
      <c r="Y149" s="124"/>
    </row>
    <row r="150" spans="24:25" x14ac:dyDescent="0.25">
      <c r="X150" s="124"/>
      <c r="Y150" s="124"/>
    </row>
    <row r="151" spans="24:25" x14ac:dyDescent="0.25">
      <c r="X151" s="124"/>
      <c r="Y151" s="124"/>
    </row>
    <row r="152" spans="24:25" x14ac:dyDescent="0.25">
      <c r="X152" s="124"/>
      <c r="Y152" s="124"/>
    </row>
    <row r="153" spans="24:25" x14ac:dyDescent="0.25">
      <c r="X153" s="124"/>
      <c r="Y153" s="124"/>
    </row>
    <row r="154" spans="24:25" x14ac:dyDescent="0.25">
      <c r="X154" s="124"/>
      <c r="Y154" s="124"/>
    </row>
    <row r="155" spans="24:25" x14ac:dyDescent="0.25">
      <c r="X155" s="124"/>
      <c r="Y155" s="124"/>
    </row>
    <row r="156" spans="24:25" x14ac:dyDescent="0.25">
      <c r="X156" s="124"/>
      <c r="Y156" s="124"/>
    </row>
    <row r="157" spans="24:25" x14ac:dyDescent="0.25">
      <c r="X157" s="124"/>
      <c r="Y157" s="124"/>
    </row>
    <row r="158" spans="24:25" x14ac:dyDescent="0.25">
      <c r="X158" s="124"/>
      <c r="Y158" s="124"/>
    </row>
    <row r="159" spans="24:25" x14ac:dyDescent="0.25">
      <c r="X159" s="124"/>
      <c r="Y159" s="124"/>
    </row>
    <row r="160" spans="24:25" x14ac:dyDescent="0.25">
      <c r="X160" s="124"/>
      <c r="Y160" s="124"/>
    </row>
    <row r="161" spans="24:25" x14ac:dyDescent="0.25">
      <c r="X161" s="124"/>
      <c r="Y161" s="124"/>
    </row>
    <row r="162" spans="24:25" x14ac:dyDescent="0.25">
      <c r="X162" s="124"/>
      <c r="Y162" s="124"/>
    </row>
    <row r="163" spans="24:25" x14ac:dyDescent="0.25">
      <c r="X163" s="124"/>
      <c r="Y163" s="124"/>
    </row>
    <row r="164" spans="24:25" x14ac:dyDescent="0.25">
      <c r="X164" s="124"/>
      <c r="Y164" s="124"/>
    </row>
    <row r="165" spans="24:25" x14ac:dyDescent="0.25">
      <c r="X165" s="124"/>
      <c r="Y165" s="124"/>
    </row>
    <row r="166" spans="24:25" x14ac:dyDescent="0.25">
      <c r="X166" s="124"/>
      <c r="Y166" s="124"/>
    </row>
    <row r="167" spans="24:25" x14ac:dyDescent="0.25">
      <c r="X167" s="124"/>
      <c r="Y167" s="124"/>
    </row>
    <row r="168" spans="24:25" x14ac:dyDescent="0.25">
      <c r="X168" s="124"/>
      <c r="Y168" s="124"/>
    </row>
    <row r="169" spans="24:25" x14ac:dyDescent="0.25">
      <c r="X169" s="124"/>
      <c r="Y169" s="124"/>
    </row>
    <row r="170" spans="24:25" x14ac:dyDescent="0.25">
      <c r="X170" s="124"/>
      <c r="Y170" s="124"/>
    </row>
    <row r="171" spans="24:25" x14ac:dyDescent="0.25">
      <c r="X171" s="124"/>
      <c r="Y171" s="124"/>
    </row>
    <row r="172" spans="24:25" x14ac:dyDescent="0.25">
      <c r="X172" s="124"/>
      <c r="Y172" s="124"/>
    </row>
    <row r="173" spans="24:25" x14ac:dyDescent="0.25">
      <c r="X173" s="124"/>
      <c r="Y173" s="124"/>
    </row>
    <row r="174" spans="24:25" x14ac:dyDescent="0.25">
      <c r="X174" s="124"/>
      <c r="Y174" s="124"/>
    </row>
    <row r="175" spans="24:25" x14ac:dyDescent="0.25">
      <c r="X175" s="124"/>
      <c r="Y175" s="124"/>
    </row>
    <row r="176" spans="24:25" x14ac:dyDescent="0.25">
      <c r="X176" s="124"/>
      <c r="Y176" s="124"/>
    </row>
    <row r="177" spans="24:25" x14ac:dyDescent="0.25">
      <c r="X177" s="124"/>
      <c r="Y177" s="124"/>
    </row>
    <row r="178" spans="24:25" x14ac:dyDescent="0.25">
      <c r="X178" s="124"/>
      <c r="Y178" s="124"/>
    </row>
    <row r="179" spans="24:25" x14ac:dyDescent="0.25">
      <c r="X179" s="124"/>
      <c r="Y179" s="124"/>
    </row>
    <row r="180" spans="24:25" x14ac:dyDescent="0.25">
      <c r="X180" s="124"/>
      <c r="Y180" s="124"/>
    </row>
    <row r="181" spans="24:25" x14ac:dyDescent="0.25">
      <c r="X181" s="124"/>
      <c r="Y181" s="124"/>
    </row>
    <row r="182" spans="24:25" x14ac:dyDescent="0.25">
      <c r="X182" s="124"/>
      <c r="Y182" s="124"/>
    </row>
    <row r="183" spans="24:25" x14ac:dyDescent="0.25">
      <c r="X183" s="124"/>
      <c r="Y183" s="124"/>
    </row>
    <row r="184" spans="24:25" x14ac:dyDescent="0.25">
      <c r="X184" s="124"/>
      <c r="Y184" s="124"/>
    </row>
    <row r="185" spans="24:25" x14ac:dyDescent="0.25">
      <c r="X185" s="124"/>
      <c r="Y185" s="124"/>
    </row>
    <row r="186" spans="24:25" x14ac:dyDescent="0.25">
      <c r="X186" s="124"/>
      <c r="Y186" s="124"/>
    </row>
    <row r="187" spans="24:25" x14ac:dyDescent="0.25">
      <c r="X187" s="124"/>
      <c r="Y187" s="124"/>
    </row>
    <row r="188" spans="24:25" x14ac:dyDescent="0.25">
      <c r="X188" s="124"/>
      <c r="Y188" s="124"/>
    </row>
    <row r="189" spans="24:25" x14ac:dyDescent="0.25">
      <c r="X189" s="124"/>
      <c r="Y189" s="124"/>
    </row>
    <row r="190" spans="24:25" x14ac:dyDescent="0.25">
      <c r="X190" s="124"/>
      <c r="Y190" s="124"/>
    </row>
    <row r="191" spans="24:25" x14ac:dyDescent="0.25">
      <c r="X191" s="124"/>
      <c r="Y191" s="124"/>
    </row>
    <row r="192" spans="24:25" x14ac:dyDescent="0.25">
      <c r="X192" s="124"/>
      <c r="Y192" s="124"/>
    </row>
    <row r="193" spans="24:25" x14ac:dyDescent="0.25">
      <c r="X193" s="124"/>
      <c r="Y193" s="124"/>
    </row>
    <row r="194" spans="24:25" x14ac:dyDescent="0.25">
      <c r="X194" s="124"/>
      <c r="Y194" s="124"/>
    </row>
    <row r="195" spans="24:25" x14ac:dyDescent="0.25">
      <c r="X195" s="124"/>
      <c r="Y195" s="124"/>
    </row>
    <row r="196" spans="24:25" x14ac:dyDescent="0.25">
      <c r="X196" s="124"/>
      <c r="Y196" s="124"/>
    </row>
    <row r="197" spans="24:25" x14ac:dyDescent="0.25">
      <c r="X197" s="124"/>
      <c r="Y197" s="124"/>
    </row>
    <row r="198" spans="24:25" x14ac:dyDescent="0.25">
      <c r="X198" s="124"/>
      <c r="Y198" s="124"/>
    </row>
    <row r="199" spans="24:25" x14ac:dyDescent="0.25">
      <c r="X199" s="124"/>
      <c r="Y199" s="124"/>
    </row>
    <row r="200" spans="24:25" x14ac:dyDescent="0.25">
      <c r="X200" s="124"/>
      <c r="Y200" s="124"/>
    </row>
    <row r="201" spans="24:25" x14ac:dyDescent="0.25">
      <c r="X201" s="124"/>
      <c r="Y201" s="124"/>
    </row>
    <row r="202" spans="24:25" x14ac:dyDescent="0.25">
      <c r="X202" s="124"/>
      <c r="Y202" s="124"/>
    </row>
    <row r="203" spans="24:25" x14ac:dyDescent="0.25">
      <c r="X203" s="124"/>
      <c r="Y203" s="124"/>
    </row>
    <row r="204" spans="24:25" x14ac:dyDescent="0.25">
      <c r="X204" s="124"/>
      <c r="Y204" s="124"/>
    </row>
    <row r="205" spans="24:25" x14ac:dyDescent="0.25">
      <c r="X205" s="124"/>
      <c r="Y205" s="124"/>
    </row>
    <row r="206" spans="24:25" x14ac:dyDescent="0.25">
      <c r="X206" s="124"/>
      <c r="Y206" s="124"/>
    </row>
    <row r="207" spans="24:25" x14ac:dyDescent="0.25">
      <c r="X207" s="124"/>
      <c r="Y207" s="124"/>
    </row>
    <row r="208" spans="24:25" x14ac:dyDescent="0.25">
      <c r="X208" s="124"/>
      <c r="Y208" s="124"/>
    </row>
    <row r="209" spans="24:25" x14ac:dyDescent="0.25">
      <c r="X209" s="124"/>
      <c r="Y209" s="124"/>
    </row>
    <row r="210" spans="24:25" x14ac:dyDescent="0.25">
      <c r="X210" s="124"/>
      <c r="Y210" s="124"/>
    </row>
    <row r="211" spans="24:25" x14ac:dyDescent="0.25">
      <c r="X211" s="124"/>
      <c r="Y211" s="124"/>
    </row>
    <row r="212" spans="24:25" x14ac:dyDescent="0.25">
      <c r="X212" s="124"/>
      <c r="Y212" s="124"/>
    </row>
    <row r="213" spans="24:25" x14ac:dyDescent="0.25">
      <c r="X213" s="124"/>
      <c r="Y213" s="124"/>
    </row>
    <row r="214" spans="24:25" x14ac:dyDescent="0.25">
      <c r="X214" s="124"/>
      <c r="Y214" s="124"/>
    </row>
    <row r="215" spans="24:25" x14ac:dyDescent="0.25">
      <c r="X215" s="124"/>
      <c r="Y215" s="124"/>
    </row>
    <row r="216" spans="24:25" x14ac:dyDescent="0.25">
      <c r="X216" s="124"/>
      <c r="Y216" s="124"/>
    </row>
    <row r="217" spans="24:25" x14ac:dyDescent="0.25">
      <c r="X217" s="124"/>
      <c r="Y217" s="124"/>
    </row>
    <row r="218" spans="24:25" x14ac:dyDescent="0.25">
      <c r="X218" s="124"/>
      <c r="Y218" s="124"/>
    </row>
    <row r="219" spans="24:25" x14ac:dyDescent="0.25">
      <c r="X219" s="124"/>
      <c r="Y219" s="124"/>
    </row>
    <row r="220" spans="24:25" x14ac:dyDescent="0.25">
      <c r="X220" s="124"/>
      <c r="Y220" s="124"/>
    </row>
    <row r="221" spans="24:25" x14ac:dyDescent="0.25">
      <c r="X221" s="124"/>
      <c r="Y221" s="124"/>
    </row>
    <row r="222" spans="24:25" x14ac:dyDescent="0.25">
      <c r="X222" s="124"/>
      <c r="Y222" s="124"/>
    </row>
    <row r="223" spans="24:25" x14ac:dyDescent="0.25">
      <c r="X223" s="124"/>
      <c r="Y223" s="124"/>
    </row>
    <row r="224" spans="24:25" x14ac:dyDescent="0.25">
      <c r="X224" s="124"/>
      <c r="Y224" s="124"/>
    </row>
    <row r="225" spans="24:25" x14ac:dyDescent="0.25">
      <c r="X225" s="124"/>
      <c r="Y225" s="124"/>
    </row>
    <row r="226" spans="24:25" x14ac:dyDescent="0.25">
      <c r="X226" s="124"/>
      <c r="Y226" s="124"/>
    </row>
    <row r="227" spans="24:25" x14ac:dyDescent="0.25">
      <c r="X227" s="124"/>
      <c r="Y227" s="124"/>
    </row>
    <row r="228" spans="24:25" x14ac:dyDescent="0.25">
      <c r="X228" s="124"/>
      <c r="Y228" s="124"/>
    </row>
    <row r="229" spans="24:25" x14ac:dyDescent="0.25">
      <c r="X229" s="124"/>
      <c r="Y229" s="124"/>
    </row>
    <row r="230" spans="24:25" x14ac:dyDescent="0.25">
      <c r="X230" s="124"/>
      <c r="Y230" s="124"/>
    </row>
    <row r="231" spans="24:25" x14ac:dyDescent="0.25">
      <c r="X231" s="124"/>
      <c r="Y231" s="124"/>
    </row>
    <row r="232" spans="24:25" x14ac:dyDescent="0.25">
      <c r="X232" s="124"/>
      <c r="Y232" s="124"/>
    </row>
    <row r="233" spans="24:25" x14ac:dyDescent="0.25">
      <c r="X233" s="124"/>
      <c r="Y233" s="124"/>
    </row>
    <row r="234" spans="24:25" x14ac:dyDescent="0.25">
      <c r="X234" s="124"/>
      <c r="Y234" s="124"/>
    </row>
    <row r="235" spans="24:25" x14ac:dyDescent="0.25">
      <c r="X235" s="124"/>
      <c r="Y235" s="124"/>
    </row>
    <row r="236" spans="24:25" x14ac:dyDescent="0.25">
      <c r="X236" s="124"/>
      <c r="Y236" s="124"/>
    </row>
    <row r="237" spans="24:25" x14ac:dyDescent="0.25">
      <c r="X237" s="124"/>
      <c r="Y237" s="124"/>
    </row>
    <row r="238" spans="24:25" x14ac:dyDescent="0.25">
      <c r="X238" s="124"/>
      <c r="Y238" s="124"/>
    </row>
    <row r="239" spans="24:25" x14ac:dyDescent="0.25">
      <c r="X239" s="124"/>
      <c r="Y239" s="124"/>
    </row>
    <row r="240" spans="24:25" x14ac:dyDescent="0.25">
      <c r="X240" s="124"/>
      <c r="Y240" s="124"/>
    </row>
    <row r="241" spans="24:25" x14ac:dyDescent="0.25">
      <c r="X241" s="124"/>
      <c r="Y241" s="124"/>
    </row>
    <row r="242" spans="24:25" x14ac:dyDescent="0.25">
      <c r="X242" s="124"/>
      <c r="Y242" s="124"/>
    </row>
    <row r="243" spans="24:25" x14ac:dyDescent="0.25">
      <c r="X243" s="124"/>
      <c r="Y243" s="124"/>
    </row>
    <row r="244" spans="24:25" x14ac:dyDescent="0.25">
      <c r="X244" s="124"/>
      <c r="Y244" s="124"/>
    </row>
    <row r="245" spans="24:25" x14ac:dyDescent="0.25">
      <c r="X245" s="124"/>
      <c r="Y245" s="124"/>
    </row>
    <row r="246" spans="24:25" x14ac:dyDescent="0.25">
      <c r="X246" s="124"/>
      <c r="Y246" s="124"/>
    </row>
    <row r="247" spans="24:25" x14ac:dyDescent="0.25">
      <c r="X247" s="124"/>
      <c r="Y247" s="124"/>
    </row>
    <row r="248" spans="24:25" x14ac:dyDescent="0.25">
      <c r="X248" s="124"/>
      <c r="Y248" s="124"/>
    </row>
    <row r="249" spans="24:25" x14ac:dyDescent="0.25">
      <c r="X249" s="124"/>
      <c r="Y249" s="124"/>
    </row>
    <row r="250" spans="24:25" x14ac:dyDescent="0.25">
      <c r="X250" s="124"/>
      <c r="Y250" s="124"/>
    </row>
    <row r="251" spans="24:25" x14ac:dyDescent="0.25">
      <c r="X251" s="124"/>
      <c r="Y251" s="124"/>
    </row>
    <row r="252" spans="24:25" x14ac:dyDescent="0.25">
      <c r="X252" s="124"/>
      <c r="Y252" s="124"/>
    </row>
    <row r="253" spans="24:25" x14ac:dyDescent="0.25">
      <c r="X253" s="124"/>
      <c r="Y253" s="124"/>
    </row>
    <row r="254" spans="24:25" x14ac:dyDescent="0.25">
      <c r="X254" s="124"/>
      <c r="Y254" s="124"/>
    </row>
    <row r="255" spans="24:25" x14ac:dyDescent="0.25">
      <c r="X255" s="124"/>
      <c r="Y255" s="124"/>
    </row>
    <row r="256" spans="24:25" x14ac:dyDescent="0.25">
      <c r="X256" s="124"/>
      <c r="Y256" s="124"/>
    </row>
    <row r="257" spans="24:25" x14ac:dyDescent="0.25">
      <c r="X257" s="124"/>
      <c r="Y257" s="124"/>
    </row>
    <row r="258" spans="24:25" x14ac:dyDescent="0.25">
      <c r="X258" s="124"/>
      <c r="Y258" s="124"/>
    </row>
    <row r="259" spans="24:25" x14ac:dyDescent="0.25">
      <c r="X259" s="124"/>
      <c r="Y259" s="124"/>
    </row>
    <row r="260" spans="24:25" x14ac:dyDescent="0.25">
      <c r="X260" s="124"/>
      <c r="Y260" s="124"/>
    </row>
    <row r="261" spans="24:25" x14ac:dyDescent="0.25">
      <c r="X261" s="124"/>
      <c r="Y261" s="124"/>
    </row>
    <row r="262" spans="24:25" x14ac:dyDescent="0.25">
      <c r="X262" s="124"/>
      <c r="Y262" s="124"/>
    </row>
    <row r="263" spans="24:25" x14ac:dyDescent="0.25">
      <c r="X263" s="124"/>
      <c r="Y263" s="124"/>
    </row>
    <row r="264" spans="24:25" x14ac:dyDescent="0.25">
      <c r="X264" s="124"/>
      <c r="Y264" s="124"/>
    </row>
    <row r="265" spans="24:25" x14ac:dyDescent="0.25">
      <c r="X265" s="124"/>
      <c r="Y265" s="124"/>
    </row>
    <row r="266" spans="24:25" x14ac:dyDescent="0.25">
      <c r="X266" s="124"/>
      <c r="Y266" s="124"/>
    </row>
    <row r="267" spans="24:25" x14ac:dyDescent="0.25">
      <c r="X267" s="124"/>
      <c r="Y267" s="124"/>
    </row>
    <row r="268" spans="24:25" x14ac:dyDescent="0.25">
      <c r="X268" s="124"/>
      <c r="Y268" s="124"/>
    </row>
    <row r="269" spans="24:25" x14ac:dyDescent="0.25">
      <c r="X269" s="124"/>
      <c r="Y269" s="124"/>
    </row>
    <row r="270" spans="24:25" x14ac:dyDescent="0.25">
      <c r="X270" s="124"/>
      <c r="Y270" s="124"/>
    </row>
    <row r="271" spans="24:25" x14ac:dyDescent="0.25">
      <c r="X271" s="124"/>
      <c r="Y271" s="124"/>
    </row>
    <row r="272" spans="24:25" x14ac:dyDescent="0.25">
      <c r="X272" s="124"/>
      <c r="Y272" s="124"/>
    </row>
    <row r="273" spans="24:25" x14ac:dyDescent="0.25">
      <c r="X273" s="124"/>
      <c r="Y273" s="124"/>
    </row>
    <row r="274" spans="24:25" x14ac:dyDescent="0.25">
      <c r="X274" s="124"/>
      <c r="Y274" s="124"/>
    </row>
    <row r="275" spans="24:25" x14ac:dyDescent="0.25">
      <c r="X275" s="124"/>
      <c r="Y275" s="124"/>
    </row>
    <row r="276" spans="24:25" x14ac:dyDescent="0.25">
      <c r="X276" s="124"/>
      <c r="Y276" s="124"/>
    </row>
    <row r="277" spans="24:25" x14ac:dyDescent="0.25">
      <c r="X277" s="124"/>
      <c r="Y277" s="124"/>
    </row>
    <row r="278" spans="24:25" x14ac:dyDescent="0.25">
      <c r="X278" s="124"/>
      <c r="Y278" s="124"/>
    </row>
    <row r="279" spans="24:25" x14ac:dyDescent="0.25">
      <c r="X279" s="124"/>
      <c r="Y279" s="124"/>
    </row>
    <row r="280" spans="24:25" x14ac:dyDescent="0.25">
      <c r="X280" s="124"/>
      <c r="Y280" s="124"/>
    </row>
    <row r="281" spans="24:25" x14ac:dyDescent="0.25">
      <c r="X281" s="124"/>
      <c r="Y281" s="124"/>
    </row>
    <row r="282" spans="24:25" x14ac:dyDescent="0.25">
      <c r="X282" s="124"/>
      <c r="Y282" s="124"/>
    </row>
    <row r="283" spans="24:25" x14ac:dyDescent="0.25">
      <c r="X283" s="124"/>
      <c r="Y283" s="124"/>
    </row>
    <row r="284" spans="24:25" x14ac:dyDescent="0.25">
      <c r="X284" s="124"/>
      <c r="Y284" s="124"/>
    </row>
    <row r="285" spans="24:25" x14ac:dyDescent="0.25">
      <c r="X285" s="124"/>
      <c r="Y285" s="124"/>
    </row>
    <row r="286" spans="24:25" x14ac:dyDescent="0.25">
      <c r="X286" s="124"/>
      <c r="Y286" s="124"/>
    </row>
    <row r="287" spans="24:25" x14ac:dyDescent="0.25">
      <c r="X287" s="124"/>
      <c r="Y287" s="124"/>
    </row>
    <row r="288" spans="24:25" x14ac:dyDescent="0.25">
      <c r="X288" s="124"/>
      <c r="Y288" s="124"/>
    </row>
    <row r="289" spans="24:25" x14ac:dyDescent="0.25">
      <c r="X289" s="124"/>
      <c r="Y289" s="124"/>
    </row>
    <row r="290" spans="24:25" x14ac:dyDescent="0.25">
      <c r="X290" s="124"/>
      <c r="Y290" s="124"/>
    </row>
    <row r="291" spans="24:25" x14ac:dyDescent="0.25">
      <c r="X291" s="124"/>
      <c r="Y291" s="124"/>
    </row>
    <row r="292" spans="24:25" x14ac:dyDescent="0.25">
      <c r="X292" s="124"/>
      <c r="Y292" s="124"/>
    </row>
    <row r="293" spans="24:25" x14ac:dyDescent="0.25">
      <c r="X293" s="124"/>
      <c r="Y293" s="124"/>
    </row>
    <row r="294" spans="24:25" x14ac:dyDescent="0.25">
      <c r="X294" s="124"/>
      <c r="Y294" s="124"/>
    </row>
    <row r="295" spans="24:25" x14ac:dyDescent="0.25">
      <c r="X295" s="124"/>
      <c r="Y295" s="124"/>
    </row>
    <row r="296" spans="24:25" x14ac:dyDescent="0.25">
      <c r="X296" s="124"/>
      <c r="Y296" s="124"/>
    </row>
    <row r="297" spans="24:25" x14ac:dyDescent="0.25">
      <c r="X297" s="124"/>
      <c r="Y297" s="124"/>
    </row>
    <row r="298" spans="24:25" x14ac:dyDescent="0.25">
      <c r="X298" s="124"/>
      <c r="Y298" s="124"/>
    </row>
    <row r="299" spans="24:25" x14ac:dyDescent="0.25">
      <c r="X299" s="124"/>
      <c r="Y299" s="124"/>
    </row>
    <row r="300" spans="24:25" x14ac:dyDescent="0.25">
      <c r="X300" s="124"/>
      <c r="Y300" s="124"/>
    </row>
    <row r="301" spans="24:25" x14ac:dyDescent="0.25">
      <c r="X301" s="124"/>
      <c r="Y301" s="124"/>
    </row>
    <row r="302" spans="24:25" x14ac:dyDescent="0.25">
      <c r="X302" s="124"/>
      <c r="Y302" s="124"/>
    </row>
    <row r="303" spans="24:25" x14ac:dyDescent="0.25">
      <c r="X303" s="124"/>
      <c r="Y303" s="124"/>
    </row>
    <row r="304" spans="24:25" x14ac:dyDescent="0.25">
      <c r="X304" s="124"/>
      <c r="Y304" s="124"/>
    </row>
    <row r="305" spans="24:25" x14ac:dyDescent="0.25">
      <c r="X305" s="124"/>
      <c r="Y305" s="124"/>
    </row>
    <row r="306" spans="24:25" x14ac:dyDescent="0.25">
      <c r="X306" s="124"/>
      <c r="Y306" s="124"/>
    </row>
    <row r="307" spans="24:25" x14ac:dyDescent="0.25">
      <c r="X307" s="124"/>
      <c r="Y307" s="124"/>
    </row>
    <row r="308" spans="24:25" x14ac:dyDescent="0.25">
      <c r="X308" s="124"/>
      <c r="Y308" s="124"/>
    </row>
    <row r="309" spans="24:25" x14ac:dyDescent="0.25">
      <c r="X309" s="124"/>
      <c r="Y309" s="124"/>
    </row>
    <row r="310" spans="24:25" x14ac:dyDescent="0.25">
      <c r="X310" s="124"/>
      <c r="Y310" s="124"/>
    </row>
    <row r="311" spans="24:25" x14ac:dyDescent="0.25">
      <c r="X311" s="124"/>
      <c r="Y311" s="124"/>
    </row>
    <row r="312" spans="24:25" x14ac:dyDescent="0.25">
      <c r="X312" s="124"/>
      <c r="Y312" s="124"/>
    </row>
    <row r="313" spans="24:25" x14ac:dyDescent="0.25">
      <c r="X313" s="124"/>
      <c r="Y313" s="124"/>
    </row>
    <row r="314" spans="24:25" x14ac:dyDescent="0.25">
      <c r="X314" s="124"/>
      <c r="Y314" s="124"/>
    </row>
    <row r="315" spans="24:25" x14ac:dyDescent="0.25">
      <c r="X315" s="124"/>
      <c r="Y315" s="124"/>
    </row>
    <row r="316" spans="24:25" x14ac:dyDescent="0.25">
      <c r="X316" s="124"/>
      <c r="Y316" s="124"/>
    </row>
    <row r="317" spans="24:25" x14ac:dyDescent="0.25">
      <c r="X317" s="124"/>
      <c r="Y317" s="124"/>
    </row>
    <row r="318" spans="24:25" x14ac:dyDescent="0.25">
      <c r="X318" s="124"/>
      <c r="Y318" s="124"/>
    </row>
    <row r="319" spans="24:25" x14ac:dyDescent="0.25">
      <c r="X319" s="124"/>
      <c r="Y319" s="124"/>
    </row>
    <row r="320" spans="24:25" x14ac:dyDescent="0.25">
      <c r="X320" s="124"/>
      <c r="Y320" s="124"/>
    </row>
    <row r="321" spans="24:25" x14ac:dyDescent="0.25">
      <c r="X321" s="124"/>
      <c r="Y321" s="124"/>
    </row>
    <row r="322" spans="24:25" x14ac:dyDescent="0.25">
      <c r="X322" s="124"/>
      <c r="Y322" s="124"/>
    </row>
    <row r="323" spans="24:25" x14ac:dyDescent="0.25">
      <c r="X323" s="124"/>
      <c r="Y323" s="124"/>
    </row>
    <row r="324" spans="24:25" x14ac:dyDescent="0.25">
      <c r="X324" s="124"/>
      <c r="Y324" s="124"/>
    </row>
    <row r="325" spans="24:25" x14ac:dyDescent="0.25">
      <c r="X325" s="124"/>
      <c r="Y325" s="124"/>
    </row>
    <row r="326" spans="24:25" x14ac:dyDescent="0.25">
      <c r="X326" s="124"/>
      <c r="Y326" s="124"/>
    </row>
    <row r="327" spans="24:25" x14ac:dyDescent="0.25">
      <c r="X327" s="124"/>
      <c r="Y327" s="124"/>
    </row>
    <row r="328" spans="24:25" x14ac:dyDescent="0.25">
      <c r="X328" s="124"/>
      <c r="Y328" s="124"/>
    </row>
    <row r="329" spans="24:25" x14ac:dyDescent="0.25">
      <c r="X329" s="124"/>
      <c r="Y329" s="124"/>
    </row>
    <row r="330" spans="24:25" x14ac:dyDescent="0.25">
      <c r="X330" s="124"/>
      <c r="Y330" s="124"/>
    </row>
    <row r="331" spans="24:25" x14ac:dyDescent="0.25">
      <c r="X331" s="124"/>
      <c r="Y331" s="124"/>
    </row>
    <row r="332" spans="24:25" x14ac:dyDescent="0.25">
      <c r="X332" s="124"/>
      <c r="Y332" s="124"/>
    </row>
    <row r="333" spans="24:25" x14ac:dyDescent="0.25">
      <c r="X333" s="124"/>
      <c r="Y333" s="124"/>
    </row>
    <row r="334" spans="24:25" x14ac:dyDescent="0.25">
      <c r="X334" s="124"/>
      <c r="Y334" s="124"/>
    </row>
    <row r="335" spans="24:25" x14ac:dyDescent="0.25">
      <c r="X335" s="124"/>
      <c r="Y335" s="124"/>
    </row>
    <row r="336" spans="24:25" x14ac:dyDescent="0.25">
      <c r="X336" s="124"/>
      <c r="Y336" s="124"/>
    </row>
    <row r="337" spans="24:25" x14ac:dyDescent="0.25">
      <c r="X337" s="124"/>
      <c r="Y337" s="124"/>
    </row>
    <row r="338" spans="24:25" x14ac:dyDescent="0.25">
      <c r="X338" s="124"/>
      <c r="Y338" s="124"/>
    </row>
    <row r="339" spans="24:25" x14ac:dyDescent="0.25">
      <c r="X339" s="124"/>
      <c r="Y339" s="124"/>
    </row>
    <row r="340" spans="24:25" x14ac:dyDescent="0.25">
      <c r="X340" s="124"/>
      <c r="Y340" s="124"/>
    </row>
    <row r="341" spans="24:25" x14ac:dyDescent="0.25">
      <c r="X341" s="124"/>
      <c r="Y341" s="124"/>
    </row>
    <row r="342" spans="24:25" x14ac:dyDescent="0.25">
      <c r="X342" s="124"/>
      <c r="Y342" s="124"/>
    </row>
    <row r="343" spans="24:25" x14ac:dyDescent="0.25">
      <c r="X343" s="124"/>
      <c r="Y343" s="124"/>
    </row>
    <row r="344" spans="24:25" x14ac:dyDescent="0.25">
      <c r="X344" s="124"/>
      <c r="Y344" s="124"/>
    </row>
    <row r="345" spans="24:25" x14ac:dyDescent="0.25">
      <c r="X345" s="124"/>
      <c r="Y345" s="124"/>
    </row>
    <row r="346" spans="24:25" x14ac:dyDescent="0.25">
      <c r="X346" s="124"/>
      <c r="Y346" s="124"/>
    </row>
    <row r="347" spans="24:25" x14ac:dyDescent="0.25">
      <c r="X347" s="124"/>
      <c r="Y347" s="124"/>
    </row>
    <row r="348" spans="24:25" x14ac:dyDescent="0.25">
      <c r="X348" s="124"/>
      <c r="Y348" s="124"/>
    </row>
    <row r="349" spans="24:25" x14ac:dyDescent="0.25">
      <c r="X349" s="124"/>
      <c r="Y349" s="124"/>
    </row>
    <row r="350" spans="24:25" x14ac:dyDescent="0.25">
      <c r="X350" s="124"/>
      <c r="Y350" s="124"/>
    </row>
    <row r="351" spans="24:25" x14ac:dyDescent="0.25">
      <c r="X351" s="124"/>
      <c r="Y351" s="124"/>
    </row>
    <row r="352" spans="24:25" x14ac:dyDescent="0.25">
      <c r="X352" s="124"/>
      <c r="Y352" s="124"/>
    </row>
    <row r="353" spans="24:25" x14ac:dyDescent="0.25">
      <c r="X353" s="124"/>
      <c r="Y353" s="124"/>
    </row>
    <row r="354" spans="24:25" x14ac:dyDescent="0.25">
      <c r="X354" s="124"/>
      <c r="Y354" s="124"/>
    </row>
    <row r="355" spans="24:25" x14ac:dyDescent="0.25">
      <c r="X355" s="124"/>
      <c r="Y355" s="124"/>
    </row>
    <row r="356" spans="24:25" x14ac:dyDescent="0.25">
      <c r="X356" s="124"/>
      <c r="Y356" s="124"/>
    </row>
    <row r="357" spans="24:25" x14ac:dyDescent="0.25">
      <c r="X357" s="124"/>
      <c r="Y357" s="124"/>
    </row>
    <row r="358" spans="24:25" x14ac:dyDescent="0.25">
      <c r="X358" s="124"/>
      <c r="Y358" s="124"/>
    </row>
    <row r="359" spans="24:25" x14ac:dyDescent="0.25">
      <c r="X359" s="124"/>
      <c r="Y359" s="124"/>
    </row>
    <row r="360" spans="24:25" x14ac:dyDescent="0.25">
      <c r="X360" s="124"/>
      <c r="Y360" s="124"/>
    </row>
    <row r="361" spans="24:25" x14ac:dyDescent="0.25">
      <c r="X361" s="124"/>
      <c r="Y361" s="124"/>
    </row>
    <row r="362" spans="24:25" x14ac:dyDescent="0.25">
      <c r="X362" s="124"/>
      <c r="Y362" s="124"/>
    </row>
    <row r="363" spans="24:25" x14ac:dyDescent="0.25">
      <c r="X363" s="124"/>
      <c r="Y363" s="124"/>
    </row>
    <row r="364" spans="24:25" x14ac:dyDescent="0.25">
      <c r="X364" s="124"/>
      <c r="Y364" s="124"/>
    </row>
    <row r="365" spans="24:25" x14ac:dyDescent="0.25">
      <c r="X365" s="124"/>
      <c r="Y365" s="124"/>
    </row>
    <row r="366" spans="24:25" x14ac:dyDescent="0.25">
      <c r="X366" s="124"/>
      <c r="Y366" s="124"/>
    </row>
    <row r="367" spans="24:25" x14ac:dyDescent="0.25">
      <c r="X367" s="124"/>
      <c r="Y367" s="124"/>
    </row>
    <row r="368" spans="24:25" x14ac:dyDescent="0.25">
      <c r="X368" s="124"/>
      <c r="Y368" s="124"/>
    </row>
    <row r="369" spans="24:25" x14ac:dyDescent="0.25">
      <c r="X369" s="124"/>
      <c r="Y369" s="124"/>
    </row>
    <row r="370" spans="24:25" x14ac:dyDescent="0.25">
      <c r="X370" s="124"/>
      <c r="Y370" s="124"/>
    </row>
    <row r="371" spans="24:25" x14ac:dyDescent="0.25">
      <c r="X371" s="124"/>
      <c r="Y371" s="124"/>
    </row>
    <row r="372" spans="24:25" x14ac:dyDescent="0.25">
      <c r="X372" s="124"/>
      <c r="Y372" s="124"/>
    </row>
    <row r="373" spans="24:25" x14ac:dyDescent="0.25">
      <c r="X373" s="124"/>
      <c r="Y373" s="124"/>
    </row>
    <row r="374" spans="24:25" x14ac:dyDescent="0.25">
      <c r="X374" s="124"/>
      <c r="Y374" s="124"/>
    </row>
    <row r="375" spans="24:25" x14ac:dyDescent="0.25">
      <c r="X375" s="124"/>
      <c r="Y375" s="124"/>
    </row>
    <row r="376" spans="24:25" x14ac:dyDescent="0.25">
      <c r="X376" s="124"/>
      <c r="Y376" s="124"/>
    </row>
    <row r="377" spans="24:25" x14ac:dyDescent="0.25">
      <c r="X377" s="124"/>
      <c r="Y377" s="124"/>
    </row>
    <row r="378" spans="24:25" x14ac:dyDescent="0.25">
      <c r="X378" s="124"/>
      <c r="Y378" s="124"/>
    </row>
    <row r="379" spans="24:25" x14ac:dyDescent="0.25">
      <c r="X379" s="124"/>
      <c r="Y379" s="124"/>
    </row>
    <row r="380" spans="24:25" x14ac:dyDescent="0.25">
      <c r="X380" s="124"/>
      <c r="Y380" s="124"/>
    </row>
    <row r="381" spans="24:25" x14ac:dyDescent="0.25">
      <c r="X381" s="124"/>
      <c r="Y381" s="124"/>
    </row>
    <row r="382" spans="24:25" x14ac:dyDescent="0.25">
      <c r="X382" s="124"/>
      <c r="Y382" s="124"/>
    </row>
    <row r="383" spans="24:25" x14ac:dyDescent="0.25">
      <c r="X383" s="124"/>
      <c r="Y383" s="124"/>
    </row>
    <row r="384" spans="24:25" x14ac:dyDescent="0.25">
      <c r="X384" s="124"/>
      <c r="Y384" s="124"/>
    </row>
    <row r="385" spans="24:25" x14ac:dyDescent="0.25">
      <c r="X385" s="124"/>
      <c r="Y385" s="124"/>
    </row>
    <row r="386" spans="24:25" x14ac:dyDescent="0.25">
      <c r="X386" s="124"/>
      <c r="Y386" s="124"/>
    </row>
    <row r="387" spans="24:25" x14ac:dyDescent="0.25">
      <c r="X387" s="124"/>
      <c r="Y387" s="124"/>
    </row>
    <row r="388" spans="24:25" x14ac:dyDescent="0.25">
      <c r="X388" s="124"/>
      <c r="Y388" s="124"/>
    </row>
    <row r="389" spans="24:25" x14ac:dyDescent="0.25">
      <c r="X389" s="124"/>
      <c r="Y389" s="124"/>
    </row>
    <row r="390" spans="24:25" x14ac:dyDescent="0.25">
      <c r="X390" s="124"/>
      <c r="Y390" s="124"/>
    </row>
    <row r="391" spans="24:25" x14ac:dyDescent="0.25">
      <c r="X391" s="124"/>
      <c r="Y391" s="124"/>
    </row>
    <row r="392" spans="24:25" x14ac:dyDescent="0.25">
      <c r="X392" s="124"/>
      <c r="Y392" s="124"/>
    </row>
    <row r="393" spans="24:25" x14ac:dyDescent="0.25">
      <c r="X393" s="124"/>
      <c r="Y393" s="124"/>
    </row>
    <row r="394" spans="24:25" x14ac:dyDescent="0.25">
      <c r="X394" s="124"/>
      <c r="Y394" s="124"/>
    </row>
    <row r="395" spans="24:25" x14ac:dyDescent="0.25">
      <c r="X395" s="124"/>
      <c r="Y395" s="124"/>
    </row>
    <row r="396" spans="24:25" x14ac:dyDescent="0.25">
      <c r="X396" s="124"/>
      <c r="Y396" s="124"/>
    </row>
    <row r="397" spans="24:25" x14ac:dyDescent="0.25">
      <c r="X397" s="124"/>
      <c r="Y397" s="124"/>
    </row>
    <row r="398" spans="24:25" x14ac:dyDescent="0.25">
      <c r="X398" s="124"/>
      <c r="Y398" s="124"/>
    </row>
    <row r="399" spans="24:25" x14ac:dyDescent="0.25">
      <c r="X399" s="124"/>
      <c r="Y399" s="124"/>
    </row>
    <row r="400" spans="24:25" x14ac:dyDescent="0.25">
      <c r="X400" s="124"/>
      <c r="Y400" s="124"/>
    </row>
    <row r="401" spans="24:25" x14ac:dyDescent="0.25">
      <c r="X401" s="124"/>
      <c r="Y401" s="124"/>
    </row>
    <row r="402" spans="24:25" x14ac:dyDescent="0.25">
      <c r="X402" s="124"/>
      <c r="Y402" s="124"/>
    </row>
    <row r="403" spans="24:25" x14ac:dyDescent="0.25">
      <c r="X403" s="124"/>
      <c r="Y403" s="124"/>
    </row>
    <row r="404" spans="24:25" x14ac:dyDescent="0.25">
      <c r="X404" s="124"/>
      <c r="Y404" s="124"/>
    </row>
    <row r="405" spans="24:25" x14ac:dyDescent="0.25">
      <c r="X405" s="124"/>
      <c r="Y405" s="124"/>
    </row>
    <row r="406" spans="24:25" x14ac:dyDescent="0.25">
      <c r="X406" s="124"/>
      <c r="Y406" s="124"/>
    </row>
    <row r="407" spans="24:25" x14ac:dyDescent="0.25">
      <c r="X407" s="124"/>
      <c r="Y407" s="124"/>
    </row>
    <row r="408" spans="24:25" x14ac:dyDescent="0.25">
      <c r="X408" s="124"/>
      <c r="Y408" s="124"/>
    </row>
    <row r="409" spans="24:25" x14ac:dyDescent="0.25">
      <c r="X409" s="124"/>
      <c r="Y409" s="124"/>
    </row>
    <row r="410" spans="24:25" x14ac:dyDescent="0.25">
      <c r="X410" s="124"/>
      <c r="Y410" s="124"/>
    </row>
    <row r="411" spans="24:25" x14ac:dyDescent="0.25">
      <c r="X411" s="124"/>
      <c r="Y411" s="124"/>
    </row>
    <row r="412" spans="24:25" x14ac:dyDescent="0.25">
      <c r="X412" s="124"/>
      <c r="Y412" s="124"/>
    </row>
    <row r="413" spans="24:25" x14ac:dyDescent="0.25">
      <c r="X413" s="124"/>
      <c r="Y413" s="124"/>
    </row>
    <row r="414" spans="24:25" x14ac:dyDescent="0.25">
      <c r="X414" s="124"/>
      <c r="Y414" s="124"/>
    </row>
    <row r="415" spans="24:25" x14ac:dyDescent="0.25">
      <c r="X415" s="124"/>
      <c r="Y415" s="124"/>
    </row>
    <row r="416" spans="24:25" x14ac:dyDescent="0.25">
      <c r="X416" s="124"/>
      <c r="Y416" s="124"/>
    </row>
    <row r="417" spans="24:25" x14ac:dyDescent="0.25">
      <c r="X417" s="124"/>
      <c r="Y417" s="124"/>
    </row>
    <row r="418" spans="24:25" x14ac:dyDescent="0.25">
      <c r="X418" s="124"/>
      <c r="Y418" s="124"/>
    </row>
    <row r="419" spans="24:25" x14ac:dyDescent="0.25">
      <c r="X419" s="124"/>
      <c r="Y419" s="124"/>
    </row>
    <row r="420" spans="24:25" x14ac:dyDescent="0.25">
      <c r="X420" s="124"/>
      <c r="Y420" s="124"/>
    </row>
    <row r="421" spans="24:25" x14ac:dyDescent="0.25">
      <c r="X421" s="124"/>
      <c r="Y421" s="124"/>
    </row>
    <row r="422" spans="24:25" x14ac:dyDescent="0.25">
      <c r="X422" s="124"/>
      <c r="Y422" s="124"/>
    </row>
    <row r="423" spans="24:25" x14ac:dyDescent="0.25">
      <c r="X423" s="124"/>
      <c r="Y423" s="124"/>
    </row>
    <row r="424" spans="24:25" x14ac:dyDescent="0.25">
      <c r="X424" s="124"/>
      <c r="Y424" s="124"/>
    </row>
    <row r="425" spans="24:25" x14ac:dyDescent="0.25">
      <c r="X425" s="124"/>
      <c r="Y425" s="124"/>
    </row>
    <row r="426" spans="24:25" x14ac:dyDescent="0.25">
      <c r="X426" s="124"/>
      <c r="Y426" s="124"/>
    </row>
    <row r="427" spans="24:25" x14ac:dyDescent="0.25">
      <c r="X427" s="124"/>
      <c r="Y427" s="124"/>
    </row>
    <row r="428" spans="24:25" x14ac:dyDescent="0.25">
      <c r="X428" s="124"/>
      <c r="Y428" s="124"/>
    </row>
    <row r="429" spans="24:25" x14ac:dyDescent="0.25">
      <c r="X429" s="124"/>
      <c r="Y429" s="124"/>
    </row>
    <row r="430" spans="24:25" x14ac:dyDescent="0.25">
      <c r="X430" s="124"/>
      <c r="Y430" s="124"/>
    </row>
    <row r="431" spans="24:25" x14ac:dyDescent="0.25">
      <c r="X431" s="124"/>
      <c r="Y431" s="124"/>
    </row>
    <row r="432" spans="24:25" x14ac:dyDescent="0.25">
      <c r="X432" s="124"/>
      <c r="Y432" s="124"/>
    </row>
    <row r="433" spans="24:25" x14ac:dyDescent="0.25">
      <c r="X433" s="124"/>
      <c r="Y433" s="124"/>
    </row>
    <row r="434" spans="24:25" x14ac:dyDescent="0.25">
      <c r="X434" s="124"/>
      <c r="Y434" s="124"/>
    </row>
    <row r="435" spans="24:25" x14ac:dyDescent="0.25">
      <c r="X435" s="124"/>
      <c r="Y435" s="124"/>
    </row>
    <row r="436" spans="24:25" x14ac:dyDescent="0.25">
      <c r="X436" s="124"/>
      <c r="Y436" s="124"/>
    </row>
    <row r="437" spans="24:25" x14ac:dyDescent="0.25">
      <c r="X437" s="124"/>
      <c r="Y437" s="124"/>
    </row>
    <row r="438" spans="24:25" x14ac:dyDescent="0.25">
      <c r="X438" s="124"/>
      <c r="Y438" s="124"/>
    </row>
    <row r="439" spans="24:25" x14ac:dyDescent="0.25">
      <c r="X439" s="124"/>
      <c r="Y439" s="124"/>
    </row>
    <row r="440" spans="24:25" x14ac:dyDescent="0.25">
      <c r="X440" s="124"/>
      <c r="Y440" s="124"/>
    </row>
    <row r="441" spans="24:25" x14ac:dyDescent="0.25">
      <c r="X441" s="124"/>
      <c r="Y441" s="124"/>
    </row>
    <row r="442" spans="24:25" x14ac:dyDescent="0.25">
      <c r="X442" s="124"/>
      <c r="Y442" s="124"/>
    </row>
    <row r="443" spans="24:25" x14ac:dyDescent="0.25">
      <c r="X443" s="124"/>
      <c r="Y443" s="124"/>
    </row>
    <row r="444" spans="24:25" x14ac:dyDescent="0.25">
      <c r="X444" s="124"/>
      <c r="Y444" s="124"/>
    </row>
    <row r="445" spans="24:25" x14ac:dyDescent="0.25">
      <c r="X445" s="124"/>
      <c r="Y445" s="124"/>
    </row>
    <row r="446" spans="24:25" x14ac:dyDescent="0.25">
      <c r="X446" s="124"/>
      <c r="Y446" s="124"/>
    </row>
    <row r="447" spans="24:25" x14ac:dyDescent="0.25">
      <c r="X447" s="124"/>
      <c r="Y447" s="124"/>
    </row>
    <row r="448" spans="24:25" x14ac:dyDescent="0.25">
      <c r="X448" s="124"/>
      <c r="Y448" s="124"/>
    </row>
    <row r="449" spans="24:25" x14ac:dyDescent="0.25">
      <c r="X449" s="124"/>
      <c r="Y449" s="124"/>
    </row>
    <row r="450" spans="24:25" x14ac:dyDescent="0.25">
      <c r="X450" s="124"/>
      <c r="Y450" s="124"/>
    </row>
    <row r="451" spans="24:25" x14ac:dyDescent="0.25">
      <c r="X451" s="124"/>
      <c r="Y451" s="124"/>
    </row>
    <row r="452" spans="24:25" x14ac:dyDescent="0.25">
      <c r="X452" s="124"/>
      <c r="Y452" s="124"/>
    </row>
    <row r="453" spans="24:25" x14ac:dyDescent="0.25">
      <c r="X453" s="124"/>
      <c r="Y453" s="124"/>
    </row>
    <row r="454" spans="24:25" x14ac:dyDescent="0.25">
      <c r="X454" s="124"/>
      <c r="Y454" s="124"/>
    </row>
    <row r="455" spans="24:25" x14ac:dyDescent="0.25">
      <c r="X455" s="124"/>
      <c r="Y455" s="124"/>
    </row>
  </sheetData>
  <mergeCells count="19">
    <mergeCell ref="U3:Y3"/>
    <mergeCell ref="E4:E5"/>
    <mergeCell ref="F4:I4"/>
    <mergeCell ref="P3:T3"/>
    <mergeCell ref="V4:Y4"/>
    <mergeCell ref="P4:P5"/>
    <mergeCell ref="Q4:T4"/>
    <mergeCell ref="K4:K5"/>
    <mergeCell ref="L4:O4"/>
    <mergeCell ref="U4:U5"/>
    <mergeCell ref="B1:P1"/>
    <mergeCell ref="Q1:T1"/>
    <mergeCell ref="B2:T2"/>
    <mergeCell ref="B3:B5"/>
    <mergeCell ref="C3:C5"/>
    <mergeCell ref="D3:D5"/>
    <mergeCell ref="E3:I3"/>
    <mergeCell ref="J3:J5"/>
    <mergeCell ref="K3:O3"/>
  </mergeCells>
  <pageMargins left="0.25" right="0.25" top="0.75" bottom="0.75" header="0.3" footer="0.3"/>
  <pageSetup paperSize="9" scale="26" fitToHeight="0" orientation="landscape" r:id="rId1"/>
  <rowBreaks count="3" manualBreakCount="3">
    <brk id="13" max="16383" man="1"/>
    <brk id="23" max="16383" man="1"/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за 1-3 кварталы 2022 </vt:lpstr>
      <vt:lpstr>' за 1-3 кварталы 2022 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Хасбат Б. Махмудова</cp:lastModifiedBy>
  <cp:lastPrinted>2022-10-05T11:30:19Z</cp:lastPrinted>
  <dcterms:created xsi:type="dcterms:W3CDTF">2019-09-25T11:34:55Z</dcterms:created>
  <dcterms:modified xsi:type="dcterms:W3CDTF">2022-10-18T10:04:47Z</dcterms:modified>
</cp:coreProperties>
</file>