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b.mahmudova\Desktop\Минфин отправленый\исправ\"/>
    </mc:Choice>
  </mc:AlternateContent>
  <bookViews>
    <workbookView xWindow="0" yWindow="0" windowWidth="18510" windowHeight="8655"/>
  </bookViews>
  <sheets>
    <sheet name="Лист1 (2)" sheetId="4" r:id="rId1"/>
    <sheet name="Лист2" sheetId="2" r:id="rId2"/>
    <sheet name="Лист3" sheetId="3" r:id="rId3"/>
  </sheets>
  <definedNames>
    <definedName name="_xlnm.Print_Area" localSheetId="0">'Лист1 (2)'!$A$1:$K$253</definedName>
  </definedNames>
  <calcPr calcId="152511"/>
</workbook>
</file>

<file path=xl/calcChain.xml><?xml version="1.0" encoding="utf-8"?>
<calcChain xmlns="http://schemas.openxmlformats.org/spreadsheetml/2006/main">
  <c r="D6" i="4" l="1"/>
  <c r="E65" i="4" l="1"/>
  <c r="F248" i="4" l="1"/>
  <c r="F232" i="4"/>
  <c r="F233" i="4"/>
  <c r="F236" i="4"/>
  <c r="F241" i="4"/>
  <c r="F244" i="4"/>
  <c r="F245" i="4"/>
  <c r="F220" i="4"/>
  <c r="F221" i="4"/>
  <c r="F224" i="4"/>
  <c r="F225" i="4"/>
  <c r="F228" i="4"/>
  <c r="F229" i="4"/>
  <c r="F209" i="4"/>
  <c r="F212" i="4"/>
  <c r="F213" i="4"/>
  <c r="F216" i="4"/>
  <c r="F217" i="4"/>
  <c r="F192" i="4"/>
  <c r="F193" i="4"/>
  <c r="F196" i="4"/>
  <c r="F197" i="4"/>
  <c r="F200" i="4"/>
  <c r="F201" i="4"/>
  <c r="F204" i="4"/>
  <c r="F205" i="4"/>
  <c r="F208" i="4"/>
  <c r="F180" i="4"/>
  <c r="F181" i="4"/>
  <c r="F184" i="4"/>
  <c r="F185" i="4"/>
  <c r="F188" i="4"/>
  <c r="F189" i="4"/>
  <c r="F168" i="4"/>
  <c r="F169" i="4"/>
  <c r="F172" i="4"/>
  <c r="F173" i="4"/>
  <c r="F176" i="4"/>
  <c r="F177" i="4"/>
  <c r="F148" i="4"/>
  <c r="F149" i="4"/>
  <c r="F152" i="4"/>
  <c r="F153" i="4"/>
  <c r="F156" i="4"/>
  <c r="F157" i="4"/>
  <c r="F160" i="4"/>
  <c r="F161" i="4"/>
  <c r="F164" i="4"/>
  <c r="F165" i="4"/>
  <c r="F136" i="4"/>
  <c r="F137" i="4"/>
  <c r="F140" i="4"/>
  <c r="F141" i="4"/>
  <c r="F144" i="4"/>
  <c r="F145" i="4"/>
  <c r="F124" i="4"/>
  <c r="F125" i="4"/>
  <c r="F128" i="4"/>
  <c r="F129" i="4"/>
  <c r="F132" i="4"/>
  <c r="F133" i="4"/>
  <c r="F121" i="4"/>
  <c r="G124" i="4"/>
  <c r="E124" i="4"/>
  <c r="D124" i="4"/>
  <c r="F116" i="4" l="1"/>
  <c r="F41" i="4" l="1"/>
  <c r="F44" i="4"/>
  <c r="G9" i="4" l="1"/>
  <c r="G30" i="4"/>
  <c r="G65" i="4"/>
  <c r="E6" i="4"/>
  <c r="E25" i="4"/>
  <c r="G105" i="4"/>
  <c r="G6" i="4" l="1"/>
  <c r="F24" i="4" l="1"/>
  <c r="D71" i="4" l="1"/>
  <c r="E9" i="4" l="1"/>
  <c r="D70" i="4" l="1"/>
  <c r="G15" i="4" l="1"/>
  <c r="G45" i="4" l="1"/>
  <c r="G25" i="4"/>
  <c r="G20" i="4" l="1"/>
  <c r="G35" i="4"/>
  <c r="E105" i="4" l="1"/>
  <c r="G71" i="4" l="1"/>
  <c r="E71" i="4"/>
  <c r="G75" i="4" l="1"/>
  <c r="D9" i="4" l="1"/>
  <c r="E7" i="4"/>
  <c r="E8" i="4"/>
  <c r="G70" i="4"/>
  <c r="G10" i="4" s="1"/>
  <c r="F26" i="4" l="1"/>
  <c r="F29" i="4"/>
  <c r="F34" i="4"/>
  <c r="F61" i="4"/>
  <c r="F66" i="4"/>
  <c r="F71" i="4"/>
  <c r="F101" i="4"/>
  <c r="E115" i="4" l="1"/>
  <c r="E75" i="4" s="1"/>
  <c r="D120" i="4"/>
  <c r="F120" i="4" s="1"/>
  <c r="D115" i="4"/>
  <c r="D105" i="4"/>
  <c r="F105" i="4" s="1"/>
  <c r="E15" i="4"/>
  <c r="E20" i="4"/>
  <c r="E30" i="4"/>
  <c r="E35" i="4"/>
  <c r="E45" i="4"/>
  <c r="E70" i="4"/>
  <c r="F70" i="4" s="1"/>
  <c r="D65" i="4"/>
  <c r="F65" i="4" s="1"/>
  <c r="D45" i="4"/>
  <c r="D35" i="4"/>
  <c r="D30" i="4"/>
  <c r="D25" i="4"/>
  <c r="F25" i="4" s="1"/>
  <c r="D20" i="4"/>
  <c r="D75" i="4" l="1"/>
  <c r="F75" i="4" s="1"/>
  <c r="F30" i="4"/>
  <c r="F45" i="4"/>
  <c r="F35" i="4"/>
  <c r="D15" i="4"/>
  <c r="D10" i="4" s="1"/>
  <c r="F14" i="4"/>
  <c r="F19" i="4"/>
  <c r="F20" i="4"/>
  <c r="G7" i="4"/>
  <c r="D8" i="4"/>
  <c r="G8" i="4"/>
  <c r="F15" i="4" l="1"/>
  <c r="F6" i="4"/>
  <c r="F9" i="4"/>
  <c r="E10" i="4"/>
  <c r="F10" i="4" s="1"/>
</calcChain>
</file>

<file path=xl/sharedStrings.xml><?xml version="1.0" encoding="utf-8"?>
<sst xmlns="http://schemas.openxmlformats.org/spreadsheetml/2006/main" count="457" uniqueCount="135">
  <si>
    <t>№</t>
  </si>
  <si>
    <t xml:space="preserve">Источник 
финансирования 
(всего, в том числе 
федеральный бюджет, бюджет Республики Дагестан, местный бюджет, 
внебюджетные 
источники)
</t>
  </si>
  <si>
    <t>Наименование индикатора (показателя эффективности мероприятия) *, единица измерения</t>
  </si>
  <si>
    <t>Плановые объемы финансирования на отчетный год из нормативного правового акта об утверждении программы, тыс. рублей</t>
  </si>
  <si>
    <t xml:space="preserve">Выделено по программе на отчетный период (лимит), тыс. рублей 
</t>
  </si>
  <si>
    <t xml:space="preserve">Фактически 
использовано 
средств 
(перечислено со счета исполнителя) с начала года, 
тыс.рублей
</t>
  </si>
  <si>
    <t>Значение индикатора</t>
  </si>
  <si>
    <t>план</t>
  </si>
  <si>
    <t>факт</t>
  </si>
  <si>
    <t>процент выполнения</t>
  </si>
  <si>
    <t>1.</t>
  </si>
  <si>
    <t>1.1.</t>
  </si>
  <si>
    <t>1.2.</t>
  </si>
  <si>
    <t>республиканский бюджет РД</t>
  </si>
  <si>
    <t>федеральный бюджет</t>
  </si>
  <si>
    <t>внебюджетные  источники</t>
  </si>
  <si>
    <t>Всего:</t>
  </si>
  <si>
    <t>муниципальный бюджет</t>
  </si>
  <si>
    <t>Подпрограмма "Модернизация промышленности Республики Дагестан на 2015-2020 годы"</t>
  </si>
  <si>
    <t>мероприятие 1.3  Предоставление субсидий юридическим лицам на компенсацию части затрат, связанных с разработкой и реализацией инвестиционных проектов и (или) программ повышения производительности труда на промышленных предприятиях</t>
  </si>
  <si>
    <t>1.3.</t>
  </si>
  <si>
    <t>1.4.</t>
  </si>
  <si>
    <t>мероприятие 1.4 Предоставление субсидий юридическим лицам на компенсацию части затрат, связанных с участием в выставках, ярмарках, форумах и других презентационных мероприятиях, в целях реализации инвестиционных проектов</t>
  </si>
  <si>
    <t>1.5.</t>
  </si>
  <si>
    <t>мероприятие 1.5 Предоставление субсидий юридическим лицам на компенсацию части затрат на подготовку и переподготовку специалистов для промышленности в целях реализации инвестиционных проектов</t>
  </si>
  <si>
    <t>1.6.</t>
  </si>
  <si>
    <t>мероприятие 1.6 Организация и проведение промышленных презентационных выставочных мероприятий и форумов</t>
  </si>
  <si>
    <t>1.7.</t>
  </si>
  <si>
    <t>мероприятие 1.7 Предоставление субсидий юридическим лицам на компенсацию части затрат на разработку и изготовление опытного образца (модели, макета) инновационных изделий для внедрения в производство на промышленных предприятиях Республики Дагестан в рамках реализации инвестиционных проектов</t>
  </si>
  <si>
    <t>1.8.</t>
  </si>
  <si>
    <t>1.9.</t>
  </si>
  <si>
    <t>1.10.</t>
  </si>
  <si>
    <t>1.11.</t>
  </si>
  <si>
    <t>объем прироста отгруженной продукции на 1 млн. руб. субсидий, млн. руб.</t>
  </si>
  <si>
    <t>2.</t>
  </si>
  <si>
    <t xml:space="preserve">Подпрограмма 
«Индустриальные парки Республики Дагестан»
</t>
  </si>
  <si>
    <t>2.1.</t>
  </si>
  <si>
    <t>2.2.</t>
  </si>
  <si>
    <t>2.3.</t>
  </si>
  <si>
    <t>2.9.</t>
  </si>
  <si>
    <t>2.8.</t>
  </si>
  <si>
    <t>2.7.</t>
  </si>
  <si>
    <t>2.6.</t>
  </si>
  <si>
    <t>2.5.</t>
  </si>
  <si>
    <t>мероприятие 2.1 Субсидии юридическим лицам на возмещение части капитальных вложений на строительство производственных объектов, закупку технологического оборудования и пусконаладочные работы</t>
  </si>
  <si>
    <t>мероприятие 2.2  Субсидии муниципальным образованиям Республики Дагестан на софинансирование обязательств бюджетов муниципальных образований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индустриальных парков, понесенных в 2015-2020 годах и на осуществление бюджетных инвестиций муниципальных образований Республики Дагестан в объекты государственной собственности, относящиеся к инфраструктуре индустриальных (промышленных) парков</t>
  </si>
  <si>
    <t>мероприятие 2.3 Субсидии на компенсацию части затрат на разработку бизнес-планов и проектно-сметной документации, и проектов</t>
  </si>
  <si>
    <t>мероприятие 2.4 Субсидии на компенсацию затрат на технологическое присоединение инженерной инфраструктуры</t>
  </si>
  <si>
    <t>мероприятие 2.5 Субсидии юридическим лицам на компенсацию части затрат на проведение экспертизы проектов индустриальных (промышленных) парков</t>
  </si>
  <si>
    <t>мероприятие 2.6 Субсидии подведомственным предприятиям и организациям на возмещение произведенных затрат на содержание, обслуживание и эксплуатацию инфраструктурных объектов, принадлежащих Республике Дагестан</t>
  </si>
  <si>
    <t>мероприятие 2.7 Субсидии российским организациям на возмещение части затрат на уплату процентов по кредитам, полученным в российских кредитных организациях в 2015-2020 годах на капитальное строительство объектов инфраструктуры и промышленности индустриальных (промышленных) парков</t>
  </si>
  <si>
    <t>мероприятие 2.8 Субсидия на обеспечение деятельности центров прототипирования, стандартизации, инжиниринга, специализированных организаций промышленных кластеров, АНО «Научно-инновационный центр»</t>
  </si>
  <si>
    <t xml:space="preserve">мероприятие 2.9 Затраты на проектные и изыскательские работы,  и капитальные  вложения на строительство инфраструктурных объектов индустриального парка в Ногайском районе Республики Дагестан
</t>
  </si>
  <si>
    <t>объем прироста инвестиций на строительство индустриальных парков на 1 млн руб. субсидий</t>
  </si>
  <si>
    <t>объем прироста отгруженной продукции на 1 млн руб. субсидий</t>
  </si>
  <si>
    <t>объем прироста отгруженной продукции на 1 млн руб. субсидий, млн руб.</t>
  </si>
  <si>
    <t>объем прироста отгруженной продукции на 1 млн руб. субсидий, млн руб</t>
  </si>
  <si>
    <t>количество патентов, полученных промышленными предприятиями, реализующими инвестиционные проекты, ед.</t>
  </si>
  <si>
    <t>количество принятых нормативных правовых актов, ед.</t>
  </si>
  <si>
    <t>объем прироста отгруженной продукции на 1 млн руб. субсидий (займов ФРП)</t>
  </si>
  <si>
    <t xml:space="preserve">количество достигнутых целевых показателей (индикаторов) программы </t>
  </si>
  <si>
    <t>количество обслуживаемых инфраструктурных объектов</t>
  </si>
  <si>
    <t xml:space="preserve">Процент 
финансиро-вания 
</t>
  </si>
  <si>
    <t xml:space="preserve"> Мероприятие 1.2
Предоставление субсидий юридическим лицам на компенсацию части затрат, связанных с разработкой и внедрением инновационных технологий, научно-исследовательских работ и опытно-конструкторских разработок, для реализации инвестиционных проектов
</t>
  </si>
  <si>
    <t>2020 год</t>
  </si>
  <si>
    <t>Наименование подпрограммы           (раздела, мероприятия)</t>
  </si>
  <si>
    <t xml:space="preserve">объем прироста отгруженной продукции на 1 млн. руб. субсидий, </t>
  </si>
  <si>
    <t>мероприятие 1.8 Субсидии на компенсацию части затрат на техническое перевооружение и модернизацию производства, а также затрат по коммунальным платежам предприятий. образованных общественными организациями инвалидов</t>
  </si>
  <si>
    <t xml:space="preserve"> мероприятие 1.9  Оказание содействия в патентовании разработок, перспективных для внедрения в производство на промышленных предприятиях Республики Дагестан, в рамках реализации инвестиционных проектов</t>
  </si>
  <si>
    <t>мероприятие 1.10 Разработка проектов законов и других нормативных правовых актов Республики Дагестан в сфере промышленной, научно-технической и инновационной деятельности</t>
  </si>
  <si>
    <t>1.12.</t>
  </si>
  <si>
    <t xml:space="preserve"> мероприятие 1.11  Взнос в некоммерческую организацию «Фонд развития промышленности Республики Дагестан»</t>
  </si>
  <si>
    <t xml:space="preserve">мероприятие 1.12 Обеспечение деятельности государственного органа </t>
  </si>
  <si>
    <t>Подпрограмма 3 «Газификация населенных пунктов Республики Дагестан»</t>
  </si>
  <si>
    <t>Строительство подводящего газопровода  к с.Тпиг, Агульский район, в т.ч. проектно-изыскательские работы (ПИР)*</t>
  </si>
  <si>
    <t>ПИР</t>
  </si>
  <si>
    <t>Строительство межпоселкового газопровода  с.Герхмахи –с. Нижнее Мулебки, Акушинский район</t>
  </si>
  <si>
    <t>Строительство подводящего газопровода к с.Луткун, Ахтынский район</t>
  </si>
  <si>
    <t>Строительство подводящего газопровода к с.с.Ахты- с.Курукал- с.Смугул, Ахтынский район*</t>
  </si>
  <si>
    <t>Строительство межпоселкового газопрвода к с. Экибулак, Буйнакский район (разработка проектно-изыскательских работ)</t>
  </si>
  <si>
    <t>Строительство подводящего газопровода к с.Н.Хелетури, Ботлихского района к кутанам хозяйств Ахвахского района в Бабаюртовской зоне</t>
  </si>
  <si>
    <t>Строительство межпоселкового газопровода к с. Харбук, Дахадаевский район (разработка проектно-изыскательских работ)</t>
  </si>
  <si>
    <t>Строительство межпоселкового газопровода к сс. Урцаки, Сутбук, Бакни, Дахадаевский район (разработка проектно-изыскательских работ)</t>
  </si>
  <si>
    <t>Строительство межпоселкового газопровода к с.Микрах – с. Текипиркент – с. Кавалар с ответвлением к с. Каладжух, Докузпаринский район (разработка проектно-изыскательских работ)</t>
  </si>
  <si>
    <t>Строительство межпоселкового газопровода к с.Каракюре, Докузпаринский район (разработка проектно-изыскательских работ)</t>
  </si>
  <si>
    <t>Строительство подводящего газопровода высокого давления с.Уллубийаул-Аригиавлак, Карабудахкентский район*</t>
  </si>
  <si>
    <t>Строительство подводящего газопровода к с.Аданак, Карабудахкентский район*</t>
  </si>
  <si>
    <t>1.13.</t>
  </si>
  <si>
    <t>Строительство закольцевания ГРС   "Каякент" с ГРС с ГРС   "Утамыш", Каякентский район (разработка проектно-изыскательских работ)</t>
  </si>
  <si>
    <t>1.14.</t>
  </si>
  <si>
    <t>Строительство газопровода-лупинга от ГРС "Каякент" до н.п. Каякент</t>
  </si>
  <si>
    <t>1.15.</t>
  </si>
  <si>
    <t>Строительство газопровода-лупинга от ГРС  "Каякент" до н.п. Ново-Каякент</t>
  </si>
  <si>
    <t>1.16.</t>
  </si>
  <si>
    <t>Строительство межпоселкового газопровода к с. Огузер, Кизлярский район (разработка проектно-изыскательских работ)</t>
  </si>
  <si>
    <t>1.17.</t>
  </si>
  <si>
    <t>Строительство межпоселкового газопровода к  с.Нововладимирское – с. Курдюковское, Кизлярский район (разработка проектно-изыскательских работ)</t>
  </si>
  <si>
    <t>1.18.</t>
  </si>
  <si>
    <t>Строительство межпоселкового газопровода к с. Керликент, Кизлярский район  (разработка проектно-изыскательских работ)</t>
  </si>
  <si>
    <t>1.19.</t>
  </si>
  <si>
    <t>Строительство межпоселкового газопровода к с. Персидское – с. Мулла-Али, Кизлярский район (разработка проектно-изыскательских работ)</t>
  </si>
  <si>
    <t>1.20.</t>
  </si>
  <si>
    <t>Строительство межпоселкового газопровода к с. Дагестанское, Кизлярский район (разработка проектно-изыскательских работ)</t>
  </si>
  <si>
    <t>1.21.</t>
  </si>
  <si>
    <t>Строительство газопровода-отвода к с. Кумух,  Лакский район в т.ч. проектно-изыскательские работы (ПИР)**</t>
  </si>
  <si>
    <t>1.22.</t>
  </si>
  <si>
    <t>Строительство межпоселкового газопровода к с. Сулутюбе, Ногайский район (разработка проектно-изыскательских работ)</t>
  </si>
  <si>
    <t>1.23.</t>
  </si>
  <si>
    <t>Строительство газопровода сс. Ахты-Хрюг- Рутул, Рутульский район, в т.ч проектно-изыскательские работы (ПИР)</t>
  </si>
  <si>
    <t>1.24.</t>
  </si>
  <si>
    <t>Строительство подводящего газопровода  к сс. Кичи-Гамри-Балтамахи-Мамааул, Сергокалинский район</t>
  </si>
  <si>
    <t>1.25.</t>
  </si>
  <si>
    <t>Строительство межпоселкового газопровода к с. Канасираги, Сергокалинский район (разработка проектно-изыскательских работ)</t>
  </si>
  <si>
    <t>1.26.</t>
  </si>
  <si>
    <t>Строительство межпоселкового газопровода к пос.Шамилькала с ответвлением к с.Ирганай, Унцукульский район (разработка проектно-изыскательских работ)</t>
  </si>
  <si>
    <t>1.27.</t>
  </si>
  <si>
    <t>Строительство межпоселкового газопровода к с. Очло, Хунзахский район (разработка проектно-изыскательских работ)</t>
  </si>
  <si>
    <t>1.28.</t>
  </si>
  <si>
    <t>Строительство межпоселкового газопровода к с. Андых, Шамильский район (разработка проектно-изыскательских работ)</t>
  </si>
  <si>
    <t>1.29.</t>
  </si>
  <si>
    <t>Газификация мкр. "ДОСААФ", г.Махачкала *</t>
  </si>
  <si>
    <t>1.30.</t>
  </si>
  <si>
    <t>Строительство подводящего газопровода от АГРС "Эндирей" к городским сетям г.Хасавюрт*</t>
  </si>
  <si>
    <t>1.31.</t>
  </si>
  <si>
    <t>Газификация г. Избербаш</t>
  </si>
  <si>
    <t>Увеличение протяжености газопроводов (км), пректно-изыскательские работы (ПИР)</t>
  </si>
  <si>
    <t>Увеличение протяжености газопроводов (км)</t>
  </si>
  <si>
    <t xml:space="preserve">Мероприятие 1.1 Предоставление субсидий юридическим лицам на компенсацию части затрат, связанных с приобретением машин и оборудования для реализации инвестиционных проектов по модернизации производства </t>
  </si>
  <si>
    <t xml:space="preserve">ОТЧЕТ ПО ЭФФЕКТИВНОСТИ РЕАЛИЗАЦИИ МЕРОПРИЯТИЙ ГОСПРОГРАММЫ РД
«РАЗВИТИЕ ПРОМЫШЛЕННОСТИ И ПОВЫШЕНИЕ ЕЕ КОНКУРЕНТОСПОСОБНОСТИ» за 2020г. 
</t>
  </si>
  <si>
    <t xml:space="preserve">Приложение № 2
</t>
  </si>
  <si>
    <t>2.4.</t>
  </si>
  <si>
    <t>* ПИР - имеются проекты, однако находятся на стадии экспертизы.</t>
  </si>
  <si>
    <r>
      <rPr>
        <sz val="12"/>
        <color theme="1"/>
        <rFont val="Times New Roman"/>
        <family val="1"/>
        <charset val="204"/>
      </rPr>
      <t>по подпрограмме 3</t>
    </r>
    <r>
      <rPr>
        <b/>
        <sz val="12"/>
        <color theme="1"/>
        <rFont val="Times New Roman"/>
        <family val="1"/>
        <charset val="204"/>
      </rPr>
      <t xml:space="preserve">      </t>
    </r>
    <r>
      <rPr>
        <sz val="12"/>
        <color theme="1"/>
        <rFont val="Times New Roman"/>
        <family val="1"/>
        <charset val="204"/>
      </rPr>
      <t>Всего в 2020 году лимит составил - 309471,27 тыс рублей (в связи с изменением лимитов бюджетных ассигнований)  экономия по результатам торгов и рациональных решений составила 36712,646 тыс рублей так же было  освоено 110625,327 тыс рублей, завершены  строительством 3 объекта балансовой стоимостью 89408,72 тыс  рублей и общей протяженностью  L= 32,044км. Тем самым получили возможность подать природный газ пяти населенным пунктам Республики Дагестан. Неосвоены средства в размере 162153,284 тыс рублей.</t>
    </r>
  </si>
  <si>
    <t xml:space="preserve">Примечание: </t>
  </si>
  <si>
    <t xml:space="preserve">по подпрограмме 1 «Модернизация промышленности Республики Дагестан на 2015-2020 годы» на мероприятие «Обеспечение деятельности государственного органа» изменены объемы финансирования   (в связи с изменением лимитов бюджетных ассигнований)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</si>
</sst>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9" x14ac:knownFonts="1">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sz val="10"/>
      <color theme="1"/>
      <name val="Times New Roman"/>
      <family val="1"/>
      <charset val="204"/>
    </font>
    <font>
      <b/>
      <sz val="14"/>
      <color theme="1"/>
      <name val="Times New Roman"/>
      <family val="1"/>
      <charset val="204"/>
    </font>
    <font>
      <b/>
      <sz val="12"/>
      <color theme="1"/>
      <name val="Times New Roman"/>
      <family val="1"/>
      <charset val="204"/>
    </font>
    <font>
      <sz val="12"/>
      <color theme="1"/>
      <name val="Times New Roman"/>
      <family val="1"/>
      <charset val="204"/>
    </font>
    <font>
      <sz val="12"/>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9">
    <xf numFmtId="0" fontId="0" fillId="0" borderId="0" xfId="0"/>
    <xf numFmtId="0" fontId="3" fillId="0" borderId="1" xfId="0" applyFont="1" applyBorder="1" applyAlignment="1">
      <alignment vertical="top"/>
    </xf>
    <xf numFmtId="0" fontId="3" fillId="0" borderId="1" xfId="0" applyFont="1" applyBorder="1" applyAlignment="1">
      <alignment horizontal="center" vertical="center" wrapText="1"/>
    </xf>
    <xf numFmtId="0" fontId="7" fillId="0" borderId="1" xfId="0" applyFont="1" applyBorder="1" applyAlignment="1">
      <alignment wrapText="1"/>
    </xf>
    <xf numFmtId="0" fontId="6" fillId="0" borderId="1" xfId="0" applyFont="1" applyBorder="1"/>
    <xf numFmtId="0" fontId="7" fillId="0" borderId="1" xfId="0" applyFont="1" applyBorder="1"/>
    <xf numFmtId="0" fontId="0" fillId="0" borderId="0" xfId="0" applyAlignment="1">
      <alignment vertical="top"/>
    </xf>
    <xf numFmtId="2" fontId="6" fillId="0" borderId="1" xfId="0" applyNumberFormat="1" applyFont="1" applyBorder="1"/>
    <xf numFmtId="0" fontId="3" fillId="0" borderId="1" xfId="0" applyFont="1" applyBorder="1" applyAlignment="1">
      <alignment horizontal="center" vertical="top"/>
    </xf>
    <xf numFmtId="2" fontId="7" fillId="0" borderId="1" xfId="0" applyNumberFormat="1" applyFont="1" applyBorder="1"/>
    <xf numFmtId="1" fontId="7" fillId="0" borderId="1" xfId="0" applyNumberFormat="1" applyFont="1" applyBorder="1"/>
    <xf numFmtId="1" fontId="6" fillId="0" borderId="1" xfId="0" applyNumberFormat="1" applyFont="1" applyBorder="1"/>
    <xf numFmtId="164" fontId="7" fillId="0" borderId="1" xfId="0" applyNumberFormat="1" applyFont="1" applyBorder="1"/>
    <xf numFmtId="164" fontId="6" fillId="0" borderId="1" xfId="0" applyNumberFormat="1" applyFont="1" applyBorder="1"/>
    <xf numFmtId="4" fontId="7" fillId="2" borderId="1" xfId="0" applyNumberFormat="1" applyFont="1" applyFill="1" applyBorder="1" applyAlignment="1">
      <alignment horizontal="right" vertical="top"/>
    </xf>
    <xf numFmtId="4" fontId="8" fillId="2" borderId="1" xfId="0" applyNumberFormat="1" applyFont="1" applyFill="1" applyBorder="1" applyAlignment="1">
      <alignment horizontal="right" vertical="top"/>
    </xf>
    <xf numFmtId="2"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xf>
    <xf numFmtId="0" fontId="7" fillId="2" borderId="1" xfId="0" applyFont="1" applyFill="1" applyBorder="1" applyAlignment="1">
      <alignment horizontal="right" vertical="top" wrapText="1"/>
    </xf>
    <xf numFmtId="4" fontId="8" fillId="2" borderId="1" xfId="0" applyNumberFormat="1" applyFont="1" applyFill="1" applyBorder="1" applyAlignment="1">
      <alignment horizontal="right" vertical="top" wrapText="1"/>
    </xf>
    <xf numFmtId="2" fontId="7" fillId="2" borderId="1" xfId="0" applyNumberFormat="1" applyFont="1" applyFill="1" applyBorder="1" applyAlignment="1">
      <alignment horizontal="right" vertical="top"/>
    </xf>
    <xf numFmtId="3" fontId="7" fillId="2" borderId="1" xfId="0" applyNumberFormat="1" applyFont="1" applyFill="1" applyBorder="1" applyAlignment="1">
      <alignment horizontal="right" vertical="top"/>
    </xf>
    <xf numFmtId="3" fontId="7" fillId="2" borderId="1" xfId="0" applyNumberFormat="1" applyFont="1" applyFill="1" applyBorder="1" applyAlignment="1">
      <alignment horizontal="right" vertical="top" wrapText="1"/>
    </xf>
    <xf numFmtId="4" fontId="6" fillId="2" borderId="1" xfId="0" applyNumberFormat="1" applyFont="1" applyFill="1" applyBorder="1" applyAlignment="1">
      <alignment horizontal="right" vertical="top"/>
    </xf>
    <xf numFmtId="2" fontId="6" fillId="2" borderId="1" xfId="0" applyNumberFormat="1" applyFont="1" applyFill="1" applyBorder="1" applyAlignment="1">
      <alignment horizontal="right" vertical="top" wrapText="1"/>
    </xf>
    <xf numFmtId="0" fontId="6" fillId="2" borderId="1" xfId="0" applyFont="1" applyFill="1" applyBorder="1" applyAlignment="1">
      <alignment horizontal="right" vertical="top"/>
    </xf>
    <xf numFmtId="2" fontId="6" fillId="2" borderId="1" xfId="0" applyNumberFormat="1" applyFont="1" applyFill="1" applyBorder="1" applyAlignment="1">
      <alignment horizontal="right" vertical="top"/>
    </xf>
    <xf numFmtId="3" fontId="6" fillId="2" borderId="1" xfId="0" applyNumberFormat="1" applyFont="1" applyFill="1" applyBorder="1" applyAlignment="1">
      <alignment horizontal="right" vertical="top"/>
    </xf>
    <xf numFmtId="0" fontId="6" fillId="2" borderId="1" xfId="0" applyFont="1" applyFill="1" applyBorder="1" applyAlignment="1">
      <alignment horizontal="right" vertical="top" wrapText="1"/>
    </xf>
    <xf numFmtId="0" fontId="6" fillId="0" borderId="1" xfId="0" applyFont="1" applyBorder="1" applyAlignment="1">
      <alignment horizontal="left" vertical="top" wrapText="1"/>
    </xf>
    <xf numFmtId="164" fontId="8" fillId="0" borderId="1" xfId="0" applyNumberFormat="1" applyFont="1" applyBorder="1"/>
    <xf numFmtId="0" fontId="6" fillId="0" borderId="1" xfId="0" applyFont="1" applyBorder="1" applyAlignment="1">
      <alignment horizontal="right"/>
    </xf>
    <xf numFmtId="164" fontId="7" fillId="2" borderId="1" xfId="0" applyNumberFormat="1" applyFont="1" applyFill="1" applyBorder="1" applyAlignment="1">
      <alignment horizontal="right" vertical="top"/>
    </xf>
    <xf numFmtId="164" fontId="6" fillId="2" borderId="1" xfId="0" applyNumberFormat="1" applyFont="1" applyFill="1" applyBorder="1" applyAlignment="1">
      <alignment horizontal="right" vertical="top"/>
    </xf>
    <xf numFmtId="165" fontId="7" fillId="2" borderId="1" xfId="0" applyNumberFormat="1" applyFont="1" applyFill="1" applyBorder="1" applyAlignment="1">
      <alignment horizontal="right" vertical="top"/>
    </xf>
    <xf numFmtId="165" fontId="6" fillId="2" borderId="1" xfId="0" applyNumberFormat="1" applyFont="1" applyFill="1" applyBorder="1" applyAlignment="1">
      <alignment horizontal="right" vertical="top"/>
    </xf>
    <xf numFmtId="165" fontId="7" fillId="2" borderId="1" xfId="0" applyNumberFormat="1" applyFont="1" applyFill="1" applyBorder="1" applyAlignment="1">
      <alignment horizontal="right" vertical="top" wrapText="1"/>
    </xf>
    <xf numFmtId="165" fontId="8" fillId="2" borderId="1" xfId="0" applyNumberFormat="1" applyFont="1" applyFill="1" applyBorder="1" applyAlignment="1">
      <alignment horizontal="right" vertical="top"/>
    </xf>
    <xf numFmtId="164" fontId="7" fillId="2" borderId="1" xfId="0" applyNumberFormat="1" applyFont="1" applyFill="1" applyBorder="1" applyAlignment="1">
      <alignment horizontal="right" vertical="top" wrapText="1"/>
    </xf>
    <xf numFmtId="0" fontId="7" fillId="0" borderId="1" xfId="0" applyFont="1" applyBorder="1" applyAlignment="1">
      <alignment horizontal="left" vertical="top" wrapText="1"/>
    </xf>
    <xf numFmtId="4" fontId="6" fillId="2" borderId="1" xfId="0" applyNumberFormat="1" applyFont="1" applyFill="1" applyBorder="1" applyAlignment="1">
      <alignment horizontal="right" vertical="top" wrapText="1"/>
    </xf>
    <xf numFmtId="4" fontId="7" fillId="2" borderId="1" xfId="0" applyNumberFormat="1" applyFont="1" applyFill="1" applyBorder="1" applyAlignment="1">
      <alignment horizontal="right" vertical="top" wrapText="1"/>
    </xf>
    <xf numFmtId="0" fontId="7" fillId="2" borderId="1" xfId="0" applyFont="1" applyFill="1" applyBorder="1" applyAlignment="1">
      <alignment horizontal="center" vertical="top" wrapText="1"/>
    </xf>
    <xf numFmtId="2"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xf>
    <xf numFmtId="4" fontId="7" fillId="2" borderId="1" xfId="0" applyNumberFormat="1" applyFont="1" applyFill="1" applyBorder="1" applyAlignment="1">
      <alignment horizontal="center" vertical="top"/>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center" vertical="top"/>
    </xf>
    <xf numFmtId="0" fontId="6" fillId="0" borderId="0" xfId="0" applyFont="1" applyBorder="1" applyAlignment="1">
      <alignment vertical="top" wrapText="1"/>
    </xf>
    <xf numFmtId="0" fontId="7" fillId="0" borderId="0" xfId="0" applyFont="1" applyBorder="1" applyAlignment="1">
      <alignment horizontal="left" vertical="top" wrapText="1"/>
    </xf>
    <xf numFmtId="0" fontId="6" fillId="0" borderId="0" xfId="0" applyFont="1" applyBorder="1" applyAlignment="1">
      <alignment horizontal="left" vertical="top" wrapText="1"/>
    </xf>
    <xf numFmtId="166" fontId="0" fillId="0" borderId="0" xfId="0" applyNumberFormat="1"/>
    <xf numFmtId="0" fontId="2" fillId="0" borderId="0" xfId="0" applyFont="1" applyBorder="1" applyAlignment="1">
      <alignment horizontal="center" vertical="top"/>
    </xf>
    <xf numFmtId="4" fontId="6" fillId="2" borderId="0" xfId="0" applyNumberFormat="1" applyFont="1" applyFill="1" applyBorder="1" applyAlignment="1">
      <alignment horizontal="right" vertical="top"/>
    </xf>
    <xf numFmtId="165" fontId="6" fillId="2" borderId="0" xfId="0" applyNumberFormat="1" applyFont="1" applyFill="1" applyBorder="1" applyAlignment="1">
      <alignment horizontal="right" vertical="top"/>
    </xf>
    <xf numFmtId="2" fontId="7" fillId="0" borderId="0" xfId="0" applyNumberFormat="1" applyFont="1" applyBorder="1"/>
    <xf numFmtId="2" fontId="6" fillId="2" borderId="0" xfId="0" applyNumberFormat="1" applyFont="1" applyFill="1" applyBorder="1" applyAlignment="1">
      <alignment horizontal="right" vertical="top"/>
    </xf>
    <xf numFmtId="0" fontId="7" fillId="2" borderId="0" xfId="0" applyFont="1" applyFill="1" applyBorder="1" applyAlignment="1">
      <alignment horizontal="center" vertical="top" wrapText="1"/>
    </xf>
    <xf numFmtId="0" fontId="2" fillId="0" borderId="0"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1" xfId="0" applyFont="1" applyBorder="1" applyAlignment="1">
      <alignment horizontal="left" vertical="top"/>
    </xf>
    <xf numFmtId="0" fontId="5" fillId="0" borderId="1" xfId="0" applyFont="1" applyBorder="1" applyAlignment="1">
      <alignment horizontal="center" vertical="top" wrapText="1"/>
    </xf>
    <xf numFmtId="0" fontId="7"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4"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vertical="center" wrapText="1"/>
    </xf>
    <xf numFmtId="0" fontId="1"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1" xfId="0" applyFont="1" applyBorder="1" applyAlignment="1">
      <alignment horizontal="center" vertical="center"/>
    </xf>
    <xf numFmtId="0" fontId="0" fillId="0" borderId="0" xfId="0" applyBorder="1" applyAlignment="1">
      <alignment horizontal="center"/>
    </xf>
    <xf numFmtId="1" fontId="7" fillId="0" borderId="2" xfId="0" applyNumberFormat="1" applyFont="1" applyBorder="1" applyAlignment="1">
      <alignment horizontal="center" vertical="top"/>
    </xf>
    <xf numFmtId="1" fontId="7" fillId="0" borderId="3" xfId="0" applyNumberFormat="1" applyFont="1" applyBorder="1" applyAlignment="1">
      <alignment horizontal="center" vertical="top"/>
    </xf>
    <xf numFmtId="1" fontId="7" fillId="0" borderId="4" xfId="0" applyNumberFormat="1" applyFont="1" applyBorder="1" applyAlignment="1">
      <alignment horizontal="center" vertical="top"/>
    </xf>
    <xf numFmtId="0" fontId="7" fillId="0" borderId="1" xfId="0" applyFont="1" applyBorder="1" applyAlignment="1">
      <alignment horizontal="left" vertical="top"/>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5" fillId="0" borderId="1" xfId="0" applyFont="1" applyBorder="1" applyAlignment="1">
      <alignment horizontal="center" vertical="top"/>
    </xf>
    <xf numFmtId="164" fontId="7" fillId="0" borderId="2" xfId="0" applyNumberFormat="1" applyFont="1" applyBorder="1" applyAlignment="1">
      <alignment horizontal="center" vertical="top"/>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0" fontId="7"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0" xfId="0" applyFont="1"/>
    <xf numFmtId="0" fontId="7" fillId="0" borderId="0" xfId="0" applyFont="1" applyAlignment="1">
      <alignment wrapText="1"/>
    </xf>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5"/>
  <sheetViews>
    <sheetView tabSelected="1" view="pageBreakPreview" zoomScale="78" zoomScaleNormal="75" zoomScaleSheetLayoutView="78" workbookViewId="0">
      <selection activeCell="C3" sqref="C3:C5"/>
    </sheetView>
  </sheetViews>
  <sheetFormatPr defaultRowHeight="15" x14ac:dyDescent="0.25"/>
  <cols>
    <col min="1" max="1" width="5.7109375" style="6" customWidth="1"/>
    <col min="2" max="2" width="44.42578125" customWidth="1"/>
    <col min="3" max="3" width="29.140625" customWidth="1"/>
    <col min="4" max="4" width="18.85546875" customWidth="1"/>
    <col min="5" max="5" width="17.85546875" customWidth="1"/>
    <col min="6" max="6" width="15.42578125" customWidth="1"/>
    <col min="7" max="7" width="16.42578125" customWidth="1"/>
    <col min="8" max="8" width="26.7109375" customWidth="1"/>
    <col min="9" max="9" width="13.7109375" customWidth="1"/>
    <col min="10" max="10" width="24.140625" customWidth="1"/>
    <col min="11" max="11" width="16.7109375" customWidth="1"/>
    <col min="12" max="12" width="1" customWidth="1"/>
    <col min="13" max="35" width="9.140625" hidden="1" customWidth="1"/>
    <col min="36" max="36" width="13.7109375" customWidth="1"/>
    <col min="37" max="37" width="19.28515625" customWidth="1"/>
  </cols>
  <sheetData>
    <row r="1" spans="1:11" ht="35.450000000000003" customHeight="1" x14ac:dyDescent="0.25">
      <c r="A1" s="87"/>
      <c r="B1" s="87"/>
      <c r="C1" s="87"/>
      <c r="D1" s="87"/>
      <c r="E1" s="87"/>
      <c r="F1" s="87"/>
      <c r="G1" s="87"/>
      <c r="H1" s="87"/>
      <c r="I1" s="87"/>
      <c r="J1" s="80" t="s">
        <v>129</v>
      </c>
      <c r="K1" s="81"/>
    </row>
    <row r="2" spans="1:11" ht="52.5" customHeight="1" x14ac:dyDescent="0.25">
      <c r="A2" s="82" t="s">
        <v>128</v>
      </c>
      <c r="B2" s="82"/>
      <c r="C2" s="82"/>
      <c r="D2" s="82"/>
      <c r="E2" s="82"/>
      <c r="F2" s="82"/>
      <c r="G2" s="82"/>
      <c r="H2" s="82"/>
      <c r="I2" s="82"/>
      <c r="J2" s="82"/>
      <c r="K2" s="82"/>
    </row>
    <row r="3" spans="1:11" ht="24.75" customHeight="1" x14ac:dyDescent="0.25">
      <c r="A3" s="83" t="s">
        <v>0</v>
      </c>
      <c r="B3" s="84" t="s">
        <v>65</v>
      </c>
      <c r="C3" s="84" t="s">
        <v>1</v>
      </c>
      <c r="D3" s="84" t="s">
        <v>3</v>
      </c>
      <c r="E3" s="84" t="s">
        <v>4</v>
      </c>
      <c r="F3" s="84" t="s">
        <v>62</v>
      </c>
      <c r="G3" s="84" t="s">
        <v>5</v>
      </c>
      <c r="H3" s="84" t="s">
        <v>2</v>
      </c>
      <c r="I3" s="85" t="s">
        <v>6</v>
      </c>
      <c r="J3" s="85"/>
      <c r="K3" s="85"/>
    </row>
    <row r="4" spans="1:11" ht="30.75" customHeight="1" x14ac:dyDescent="0.25">
      <c r="A4" s="83"/>
      <c r="B4" s="84"/>
      <c r="C4" s="84"/>
      <c r="D4" s="84"/>
      <c r="E4" s="84"/>
      <c r="F4" s="84"/>
      <c r="G4" s="84"/>
      <c r="H4" s="84"/>
      <c r="I4" s="86" t="s">
        <v>64</v>
      </c>
      <c r="J4" s="86"/>
      <c r="K4" s="2" t="s">
        <v>9</v>
      </c>
    </row>
    <row r="5" spans="1:11" ht="76.5" customHeight="1" x14ac:dyDescent="0.25">
      <c r="A5" s="83"/>
      <c r="B5" s="84"/>
      <c r="C5" s="84"/>
      <c r="D5" s="84"/>
      <c r="E5" s="84"/>
      <c r="F5" s="84"/>
      <c r="G5" s="84"/>
      <c r="H5" s="84"/>
      <c r="I5" s="8" t="s">
        <v>7</v>
      </c>
      <c r="J5" s="8" t="s">
        <v>8</v>
      </c>
      <c r="K5" s="1"/>
    </row>
    <row r="6" spans="1:11" ht="27" customHeight="1" x14ac:dyDescent="0.25">
      <c r="A6" s="71" t="s">
        <v>10</v>
      </c>
      <c r="B6" s="72" t="s">
        <v>18</v>
      </c>
      <c r="C6" s="3" t="s">
        <v>13</v>
      </c>
      <c r="D6" s="12">
        <f>D11+D16+D21+D26+D31+D36+D41+D51+D56+D61+D66</f>
        <v>126718.23673999999</v>
      </c>
      <c r="E6" s="12">
        <f>SUM(E11+E16+E21+E26+E31+E36+E41+E46+E51+E56+E61+E66)</f>
        <v>111718.23673999999</v>
      </c>
      <c r="F6" s="9">
        <f>E6/D6*100</f>
        <v>88.162714076603706</v>
      </c>
      <c r="G6" s="12">
        <f>G11+G16+G611+G21+G26+G31+G36+G41+G51+G56+G61+G66</f>
        <v>110496.65871</v>
      </c>
      <c r="H6" s="5"/>
      <c r="I6" s="5"/>
      <c r="J6" s="5"/>
      <c r="K6" s="5"/>
    </row>
    <row r="7" spans="1:11" ht="15.75" x14ac:dyDescent="0.25">
      <c r="A7" s="71"/>
      <c r="B7" s="72"/>
      <c r="C7" s="3" t="s">
        <v>14</v>
      </c>
      <c r="D7" s="5">
        <v>0</v>
      </c>
      <c r="E7" s="10">
        <f>E12+E17+E22+E27+E32+E37+E42+E52+E57+E62+E67</f>
        <v>0</v>
      </c>
      <c r="F7" s="10">
        <v>0</v>
      </c>
      <c r="G7" s="5">
        <f>G12+G17+G22+G27+G32+G37+G42+G52+G57+G62+G67</f>
        <v>0</v>
      </c>
      <c r="H7" s="5"/>
      <c r="I7" s="5"/>
      <c r="J7" s="5"/>
      <c r="K7" s="5"/>
    </row>
    <row r="8" spans="1:11" ht="21" customHeight="1" x14ac:dyDescent="0.25">
      <c r="A8" s="71"/>
      <c r="B8" s="72"/>
      <c r="C8" s="3" t="s">
        <v>17</v>
      </c>
      <c r="D8" s="5">
        <f>D13+D18+D23+D28+D33+D38+D43+D53+D58+D63+D68</f>
        <v>0</v>
      </c>
      <c r="E8" s="10">
        <f>E13+E18+E23+E28+E33+E38+E43+E53+E58+E63+E68</f>
        <v>0</v>
      </c>
      <c r="F8" s="10">
        <v>0</v>
      </c>
      <c r="G8" s="5">
        <f>G13+G18+G23+G28+G33+G38+G43+G53+G58+G63+G68</f>
        <v>0</v>
      </c>
      <c r="H8" s="5"/>
      <c r="I8" s="5"/>
      <c r="J8" s="5"/>
      <c r="K8" s="5"/>
    </row>
    <row r="9" spans="1:11" ht="25.5" customHeight="1" x14ac:dyDescent="0.25">
      <c r="A9" s="71"/>
      <c r="B9" s="72"/>
      <c r="C9" s="3" t="s">
        <v>15</v>
      </c>
      <c r="D9" s="12">
        <f>D14+D19+D24+D29+D34+D39+D44+D54+D59+D64+D69</f>
        <v>809900</v>
      </c>
      <c r="E9" s="12">
        <f>E14+E19+E24+E29+E34+E39+E44+E54+E59+E64+E69</f>
        <v>569722.848</v>
      </c>
      <c r="F9" s="9">
        <f>E9/D9*100</f>
        <v>70.344838622052109</v>
      </c>
      <c r="G9" s="12">
        <f>G14+G19+G24+G29+G34+G39+G44+G54+G59+G64+G69</f>
        <v>569722.848</v>
      </c>
      <c r="H9" s="5"/>
      <c r="I9" s="5"/>
      <c r="J9" s="5"/>
      <c r="K9" s="5"/>
    </row>
    <row r="10" spans="1:11" ht="15.75" x14ac:dyDescent="0.25">
      <c r="A10" s="71"/>
      <c r="B10" s="72"/>
      <c r="C10" s="3" t="s">
        <v>16</v>
      </c>
      <c r="D10" s="12">
        <f>D15+D20+D25+D30+D35+D40+D45+D55+D60+D65+D70</f>
        <v>936618.23673999996</v>
      </c>
      <c r="E10" s="12">
        <f>E15+E20+E25+E30+E35+E40+E45+E55+E60+E65+E70</f>
        <v>681441.08473999996</v>
      </c>
      <c r="F10" s="9">
        <f>E10/D10*100</f>
        <v>72.75547902118889</v>
      </c>
      <c r="G10" s="12">
        <f>SUM(G15+G20+G25+G30+G35+G40+G45+G50+G55+G60+G65+G70)</f>
        <v>680219.50670999999</v>
      </c>
      <c r="H10" s="5"/>
      <c r="I10" s="10"/>
      <c r="J10" s="5"/>
      <c r="K10" s="5"/>
    </row>
    <row r="11" spans="1:11" ht="24.75" customHeight="1" x14ac:dyDescent="0.25">
      <c r="A11" s="71" t="s">
        <v>11</v>
      </c>
      <c r="B11" s="73" t="s">
        <v>127</v>
      </c>
      <c r="C11" s="3" t="s">
        <v>13</v>
      </c>
      <c r="D11" s="12">
        <v>10000</v>
      </c>
      <c r="E11" s="10">
        <v>0</v>
      </c>
      <c r="F11" s="9">
        <v>0</v>
      </c>
      <c r="G11" s="10">
        <v>0</v>
      </c>
      <c r="H11" s="62" t="s">
        <v>33</v>
      </c>
      <c r="I11" s="62">
        <v>4.8</v>
      </c>
      <c r="J11" s="62">
        <v>0</v>
      </c>
      <c r="K11" s="88"/>
    </row>
    <row r="12" spans="1:11" ht="15.75" x14ac:dyDescent="0.25">
      <c r="A12" s="71"/>
      <c r="B12" s="73"/>
      <c r="C12" s="3" t="s">
        <v>14</v>
      </c>
      <c r="D12" s="5">
        <v>0</v>
      </c>
      <c r="E12" s="5">
        <v>0</v>
      </c>
      <c r="F12" s="5">
        <v>0</v>
      </c>
      <c r="G12" s="5">
        <v>0</v>
      </c>
      <c r="H12" s="63"/>
      <c r="I12" s="63"/>
      <c r="J12" s="63"/>
      <c r="K12" s="89"/>
    </row>
    <row r="13" spans="1:11" ht="20.25" customHeight="1" x14ac:dyDescent="0.25">
      <c r="A13" s="71"/>
      <c r="B13" s="73"/>
      <c r="C13" s="3" t="s">
        <v>17</v>
      </c>
      <c r="D13" s="5">
        <v>0</v>
      </c>
      <c r="E13" s="5">
        <v>0</v>
      </c>
      <c r="F13" s="5">
        <v>0</v>
      </c>
      <c r="G13" s="5">
        <v>0</v>
      </c>
      <c r="H13" s="63"/>
      <c r="I13" s="63"/>
      <c r="J13" s="63"/>
      <c r="K13" s="89"/>
    </row>
    <row r="14" spans="1:11" ht="22.5" customHeight="1" x14ac:dyDescent="0.25">
      <c r="A14" s="71"/>
      <c r="B14" s="73"/>
      <c r="C14" s="3" t="s">
        <v>15</v>
      </c>
      <c r="D14" s="12">
        <v>756000</v>
      </c>
      <c r="E14" s="12">
        <v>195070</v>
      </c>
      <c r="F14" s="9">
        <f>E14/D14*100</f>
        <v>25.802910052910054</v>
      </c>
      <c r="G14" s="12">
        <v>195070</v>
      </c>
      <c r="H14" s="63"/>
      <c r="I14" s="63"/>
      <c r="J14" s="63"/>
      <c r="K14" s="89"/>
    </row>
    <row r="15" spans="1:11" ht="20.25" customHeight="1" x14ac:dyDescent="0.25">
      <c r="A15" s="71"/>
      <c r="B15" s="73"/>
      <c r="C15" s="3" t="s">
        <v>16</v>
      </c>
      <c r="D15" s="13">
        <f>SUM(D11:D14)</f>
        <v>766000</v>
      </c>
      <c r="E15" s="13">
        <f>SUM(E11:E14)</f>
        <v>195070</v>
      </c>
      <c r="F15" s="9">
        <f>E15/D15*100</f>
        <v>25.466057441253266</v>
      </c>
      <c r="G15" s="12">
        <f>G11+G14</f>
        <v>195070</v>
      </c>
      <c r="H15" s="64"/>
      <c r="I15" s="64"/>
      <c r="J15" s="64"/>
      <c r="K15" s="90"/>
    </row>
    <row r="16" spans="1:11" ht="23.25" customHeight="1" x14ac:dyDescent="0.25">
      <c r="A16" s="74" t="s">
        <v>12</v>
      </c>
      <c r="B16" s="73" t="s">
        <v>63</v>
      </c>
      <c r="C16" s="3" t="s">
        <v>13</v>
      </c>
      <c r="D16" s="5">
        <v>0</v>
      </c>
      <c r="E16" s="5">
        <v>0</v>
      </c>
      <c r="F16" s="5">
        <v>0</v>
      </c>
      <c r="G16" s="5">
        <v>0</v>
      </c>
      <c r="H16" s="62" t="s">
        <v>55</v>
      </c>
      <c r="I16" s="62">
        <v>0</v>
      </c>
      <c r="J16" s="62">
        <v>0</v>
      </c>
      <c r="K16" s="92"/>
    </row>
    <row r="17" spans="1:11" ht="15.75" x14ac:dyDescent="0.25">
      <c r="A17" s="75"/>
      <c r="B17" s="91"/>
      <c r="C17" s="3" t="s">
        <v>14</v>
      </c>
      <c r="D17" s="5">
        <v>0</v>
      </c>
      <c r="E17" s="5">
        <v>0</v>
      </c>
      <c r="F17" s="5">
        <v>0</v>
      </c>
      <c r="G17" s="5">
        <v>0</v>
      </c>
      <c r="H17" s="63"/>
      <c r="I17" s="63"/>
      <c r="J17" s="63"/>
      <c r="K17" s="93"/>
    </row>
    <row r="18" spans="1:11" ht="22.5" customHeight="1" x14ac:dyDescent="0.25">
      <c r="A18" s="75"/>
      <c r="B18" s="91"/>
      <c r="C18" s="3" t="s">
        <v>17</v>
      </c>
      <c r="D18" s="5">
        <v>0</v>
      </c>
      <c r="E18" s="5">
        <v>0</v>
      </c>
      <c r="F18" s="5">
        <v>0</v>
      </c>
      <c r="G18" s="5">
        <v>0</v>
      </c>
      <c r="H18" s="63"/>
      <c r="I18" s="63"/>
      <c r="J18" s="63"/>
      <c r="K18" s="93"/>
    </row>
    <row r="19" spans="1:11" ht="23.25" customHeight="1" x14ac:dyDescent="0.25">
      <c r="A19" s="75"/>
      <c r="B19" s="91"/>
      <c r="C19" s="3" t="s">
        <v>15</v>
      </c>
      <c r="D19" s="12">
        <v>35000</v>
      </c>
      <c r="E19" s="12">
        <v>317270</v>
      </c>
      <c r="F19" s="9">
        <f>E19/D19*100</f>
        <v>906.48571428571427</v>
      </c>
      <c r="G19" s="12">
        <v>317270</v>
      </c>
      <c r="H19" s="63"/>
      <c r="I19" s="63"/>
      <c r="J19" s="63"/>
      <c r="K19" s="93"/>
    </row>
    <row r="20" spans="1:11" ht="28.5" customHeight="1" x14ac:dyDescent="0.25">
      <c r="A20" s="76"/>
      <c r="B20" s="91"/>
      <c r="C20" s="3" t="s">
        <v>16</v>
      </c>
      <c r="D20" s="13">
        <f>SUM(D16:D19)</f>
        <v>35000</v>
      </c>
      <c r="E20" s="13">
        <f>SUM(E16:E19)</f>
        <v>317270</v>
      </c>
      <c r="F20" s="7">
        <f>E20/D20*100</f>
        <v>906.48571428571427</v>
      </c>
      <c r="G20" s="13">
        <f>SUM(G16+G19)</f>
        <v>317270</v>
      </c>
      <c r="H20" s="64"/>
      <c r="I20" s="64"/>
      <c r="J20" s="64"/>
      <c r="K20" s="94"/>
    </row>
    <row r="21" spans="1:11" ht="31.5" x14ac:dyDescent="0.25">
      <c r="A21" s="74" t="s">
        <v>20</v>
      </c>
      <c r="B21" s="73" t="s">
        <v>19</v>
      </c>
      <c r="C21" s="3" t="s">
        <v>13</v>
      </c>
      <c r="D21" s="5">
        <v>0</v>
      </c>
      <c r="E21" s="5">
        <v>0</v>
      </c>
      <c r="F21" s="5">
        <v>0</v>
      </c>
      <c r="G21" s="5">
        <v>0</v>
      </c>
      <c r="H21" s="62" t="s">
        <v>55</v>
      </c>
      <c r="I21" s="77">
        <v>0</v>
      </c>
      <c r="J21" s="77">
        <v>0</v>
      </c>
      <c r="K21" s="77"/>
    </row>
    <row r="22" spans="1:11" ht="15.75" x14ac:dyDescent="0.25">
      <c r="A22" s="75"/>
      <c r="B22" s="73"/>
      <c r="C22" s="3" t="s">
        <v>14</v>
      </c>
      <c r="D22" s="5">
        <v>0</v>
      </c>
      <c r="E22" s="5">
        <v>0</v>
      </c>
      <c r="F22" s="5">
        <v>0</v>
      </c>
      <c r="G22" s="5">
        <v>0</v>
      </c>
      <c r="H22" s="63"/>
      <c r="I22" s="78"/>
      <c r="J22" s="78"/>
      <c r="K22" s="78"/>
    </row>
    <row r="23" spans="1:11" ht="21.75" customHeight="1" x14ac:dyDescent="0.25">
      <c r="A23" s="75"/>
      <c r="B23" s="73"/>
      <c r="C23" s="3" t="s">
        <v>17</v>
      </c>
      <c r="D23" s="5">
        <v>0</v>
      </c>
      <c r="E23" s="5">
        <v>0</v>
      </c>
      <c r="F23" s="5">
        <v>0</v>
      </c>
      <c r="G23" s="5">
        <v>0</v>
      </c>
      <c r="H23" s="63"/>
      <c r="I23" s="78"/>
      <c r="J23" s="78"/>
      <c r="K23" s="78"/>
    </row>
    <row r="24" spans="1:11" ht="15.75" x14ac:dyDescent="0.25">
      <c r="A24" s="75"/>
      <c r="B24" s="73"/>
      <c r="C24" s="3" t="s">
        <v>15</v>
      </c>
      <c r="D24" s="12">
        <v>10000</v>
      </c>
      <c r="E24" s="5">
        <v>16000</v>
      </c>
      <c r="F24" s="9">
        <f>E24/D24*100</f>
        <v>160</v>
      </c>
      <c r="G24" s="5">
        <v>16000</v>
      </c>
      <c r="H24" s="63"/>
      <c r="I24" s="78"/>
      <c r="J24" s="78"/>
      <c r="K24" s="78"/>
    </row>
    <row r="25" spans="1:11" ht="32.25" customHeight="1" x14ac:dyDescent="0.25">
      <c r="A25" s="76"/>
      <c r="B25" s="73"/>
      <c r="C25" s="3" t="s">
        <v>16</v>
      </c>
      <c r="D25" s="13">
        <f>SUM(D21:D24)</f>
        <v>10000</v>
      </c>
      <c r="E25" s="4">
        <f>SUM(E21:E24)</f>
        <v>16000</v>
      </c>
      <c r="F25" s="7">
        <f>E25/D25*100</f>
        <v>160</v>
      </c>
      <c r="G25" s="4">
        <f>SUM(G24+G21)</f>
        <v>16000</v>
      </c>
      <c r="H25" s="64"/>
      <c r="I25" s="79"/>
      <c r="J25" s="79"/>
      <c r="K25" s="79"/>
    </row>
    <row r="26" spans="1:11" ht="31.5" x14ac:dyDescent="0.25">
      <c r="A26" s="74" t="s">
        <v>21</v>
      </c>
      <c r="B26" s="73" t="s">
        <v>22</v>
      </c>
      <c r="C26" s="3" t="s">
        <v>13</v>
      </c>
      <c r="D26" s="12">
        <v>2000</v>
      </c>
      <c r="E26" s="5">
        <v>0</v>
      </c>
      <c r="F26" s="9">
        <f>E26/D26*100</f>
        <v>0</v>
      </c>
      <c r="G26" s="5">
        <v>0</v>
      </c>
      <c r="H26" s="62" t="s">
        <v>55</v>
      </c>
      <c r="I26" s="77">
        <v>9.6</v>
      </c>
      <c r="J26" s="77">
        <v>0</v>
      </c>
      <c r="K26" s="77"/>
    </row>
    <row r="27" spans="1:11" ht="15.75" x14ac:dyDescent="0.25">
      <c r="A27" s="75"/>
      <c r="B27" s="73"/>
      <c r="C27" s="3" t="s">
        <v>14</v>
      </c>
      <c r="D27" s="5">
        <v>0</v>
      </c>
      <c r="E27" s="5">
        <v>0</v>
      </c>
      <c r="F27" s="5">
        <v>0</v>
      </c>
      <c r="G27" s="5">
        <v>0</v>
      </c>
      <c r="H27" s="63"/>
      <c r="I27" s="78"/>
      <c r="J27" s="78"/>
      <c r="K27" s="78"/>
    </row>
    <row r="28" spans="1:11" ht="18" customHeight="1" x14ac:dyDescent="0.25">
      <c r="A28" s="75"/>
      <c r="B28" s="73"/>
      <c r="C28" s="3" t="s">
        <v>17</v>
      </c>
      <c r="D28" s="5">
        <v>0</v>
      </c>
      <c r="E28" s="5">
        <v>0</v>
      </c>
      <c r="F28" s="5">
        <v>0</v>
      </c>
      <c r="G28" s="5">
        <v>0</v>
      </c>
      <c r="H28" s="63"/>
      <c r="I28" s="78"/>
      <c r="J28" s="78"/>
      <c r="K28" s="78"/>
    </row>
    <row r="29" spans="1:11" ht="24.75" customHeight="1" x14ac:dyDescent="0.25">
      <c r="A29" s="75"/>
      <c r="B29" s="73"/>
      <c r="C29" s="3" t="s">
        <v>15</v>
      </c>
      <c r="D29" s="12">
        <v>4500</v>
      </c>
      <c r="E29" s="5">
        <v>1000</v>
      </c>
      <c r="F29" s="9">
        <f>E29/D29*100</f>
        <v>22.222222222222221</v>
      </c>
      <c r="G29" s="5">
        <v>1000</v>
      </c>
      <c r="H29" s="63"/>
      <c r="I29" s="78"/>
      <c r="J29" s="78"/>
      <c r="K29" s="78"/>
    </row>
    <row r="30" spans="1:11" ht="18.75" customHeight="1" x14ac:dyDescent="0.25">
      <c r="A30" s="76"/>
      <c r="B30" s="73"/>
      <c r="C30" s="3" t="s">
        <v>16</v>
      </c>
      <c r="D30" s="13">
        <f>SUM(D26:D29)</f>
        <v>6500</v>
      </c>
      <c r="E30" s="4">
        <f>SUM(E26:E29)</f>
        <v>1000</v>
      </c>
      <c r="F30" s="7">
        <f>E30/D30*100</f>
        <v>15.384615384615385</v>
      </c>
      <c r="G30" s="4">
        <f>SUM(G26:G29)</f>
        <v>1000</v>
      </c>
      <c r="H30" s="64"/>
      <c r="I30" s="79"/>
      <c r="J30" s="79"/>
      <c r="K30" s="79"/>
    </row>
    <row r="31" spans="1:11" ht="26.25" customHeight="1" x14ac:dyDescent="0.25">
      <c r="A31" s="74" t="s">
        <v>23</v>
      </c>
      <c r="B31" s="73" t="s">
        <v>24</v>
      </c>
      <c r="C31" s="3" t="s">
        <v>13</v>
      </c>
      <c r="D31" s="5">
        <v>0</v>
      </c>
      <c r="E31" s="5">
        <v>0</v>
      </c>
      <c r="F31" s="5">
        <v>0</v>
      </c>
      <c r="G31" s="5">
        <v>0</v>
      </c>
      <c r="H31" s="62" t="s">
        <v>56</v>
      </c>
      <c r="I31" s="77">
        <v>0</v>
      </c>
      <c r="J31" s="77">
        <v>0</v>
      </c>
      <c r="K31" s="77"/>
    </row>
    <row r="32" spans="1:11" ht="15.75" x14ac:dyDescent="0.25">
      <c r="A32" s="75"/>
      <c r="B32" s="73"/>
      <c r="C32" s="3" t="s">
        <v>14</v>
      </c>
      <c r="D32" s="5">
        <v>0</v>
      </c>
      <c r="E32" s="5">
        <v>0</v>
      </c>
      <c r="F32" s="5">
        <v>0</v>
      </c>
      <c r="G32" s="5">
        <v>0</v>
      </c>
      <c r="H32" s="63"/>
      <c r="I32" s="78"/>
      <c r="J32" s="78"/>
      <c r="K32" s="78"/>
    </row>
    <row r="33" spans="1:11" ht="20.25" customHeight="1" x14ac:dyDescent="0.25">
      <c r="A33" s="75"/>
      <c r="B33" s="73"/>
      <c r="C33" s="3" t="s">
        <v>17</v>
      </c>
      <c r="D33" s="5">
        <v>0</v>
      </c>
      <c r="E33" s="5">
        <v>0</v>
      </c>
      <c r="F33" s="5">
        <v>0</v>
      </c>
      <c r="G33" s="5">
        <v>0</v>
      </c>
      <c r="H33" s="63"/>
      <c r="I33" s="78"/>
      <c r="J33" s="78"/>
      <c r="K33" s="78"/>
    </row>
    <row r="34" spans="1:11" ht="16.5" customHeight="1" x14ac:dyDescent="0.25">
      <c r="A34" s="75"/>
      <c r="B34" s="73"/>
      <c r="C34" s="3" t="s">
        <v>15</v>
      </c>
      <c r="D34" s="12">
        <v>1400</v>
      </c>
      <c r="E34" s="5">
        <v>482.84800000000001</v>
      </c>
      <c r="F34" s="9">
        <f>E34/D34*100</f>
        <v>34.489142857142859</v>
      </c>
      <c r="G34" s="5">
        <v>482.84800000000001</v>
      </c>
      <c r="H34" s="63"/>
      <c r="I34" s="78"/>
      <c r="J34" s="78"/>
      <c r="K34" s="78"/>
    </row>
    <row r="35" spans="1:11" ht="22.5" customHeight="1" x14ac:dyDescent="0.25">
      <c r="A35" s="76"/>
      <c r="B35" s="73"/>
      <c r="C35" s="3" t="s">
        <v>16</v>
      </c>
      <c r="D35" s="13">
        <f>SUM(D31:D34)</f>
        <v>1400</v>
      </c>
      <c r="E35" s="4">
        <f>SUM(E31:E34)</f>
        <v>482.84800000000001</v>
      </c>
      <c r="F35" s="7">
        <f>E35/D35*100</f>
        <v>34.489142857142859</v>
      </c>
      <c r="G35" s="4">
        <f>SUM(G34+G31)</f>
        <v>482.84800000000001</v>
      </c>
      <c r="H35" s="64"/>
      <c r="I35" s="79"/>
      <c r="J35" s="79"/>
      <c r="K35" s="79"/>
    </row>
    <row r="36" spans="1:11" ht="28.5" customHeight="1" x14ac:dyDescent="0.25">
      <c r="A36" s="74" t="s">
        <v>25</v>
      </c>
      <c r="B36" s="73" t="s">
        <v>26</v>
      </c>
      <c r="C36" s="3" t="s">
        <v>13</v>
      </c>
      <c r="D36" s="5">
        <v>0</v>
      </c>
      <c r="E36" s="5">
        <v>0</v>
      </c>
      <c r="F36" s="5">
        <v>0</v>
      </c>
      <c r="G36" s="5">
        <v>0</v>
      </c>
      <c r="H36" s="62" t="s">
        <v>56</v>
      </c>
      <c r="I36" s="77">
        <v>0</v>
      </c>
      <c r="J36" s="77">
        <v>0</v>
      </c>
      <c r="K36" s="77"/>
    </row>
    <row r="37" spans="1:11" ht="15.75" x14ac:dyDescent="0.25">
      <c r="A37" s="75"/>
      <c r="B37" s="73"/>
      <c r="C37" s="3" t="s">
        <v>14</v>
      </c>
      <c r="D37" s="5">
        <v>0</v>
      </c>
      <c r="E37" s="5">
        <v>0</v>
      </c>
      <c r="F37" s="5">
        <v>0</v>
      </c>
      <c r="G37" s="5">
        <v>0</v>
      </c>
      <c r="H37" s="63"/>
      <c r="I37" s="78"/>
      <c r="J37" s="78"/>
      <c r="K37" s="78"/>
    </row>
    <row r="38" spans="1:11" ht="21.75" customHeight="1" x14ac:dyDescent="0.25">
      <c r="A38" s="75"/>
      <c r="B38" s="73"/>
      <c r="C38" s="3" t="s">
        <v>17</v>
      </c>
      <c r="D38" s="5">
        <v>0</v>
      </c>
      <c r="E38" s="5">
        <v>0</v>
      </c>
      <c r="F38" s="5">
        <v>0</v>
      </c>
      <c r="G38" s="5">
        <v>0</v>
      </c>
      <c r="H38" s="63"/>
      <c r="I38" s="78"/>
      <c r="J38" s="78"/>
      <c r="K38" s="78"/>
    </row>
    <row r="39" spans="1:11" ht="22.5" customHeight="1" x14ac:dyDescent="0.25">
      <c r="A39" s="75"/>
      <c r="B39" s="73"/>
      <c r="C39" s="3" t="s">
        <v>15</v>
      </c>
      <c r="D39" s="5">
        <v>0</v>
      </c>
      <c r="E39" s="5">
        <v>0</v>
      </c>
      <c r="F39" s="5">
        <v>0</v>
      </c>
      <c r="G39" s="5">
        <v>0</v>
      </c>
      <c r="H39" s="63"/>
      <c r="I39" s="78"/>
      <c r="J39" s="78"/>
      <c r="K39" s="78"/>
    </row>
    <row r="40" spans="1:11" ht="15.75" x14ac:dyDescent="0.25">
      <c r="A40" s="76"/>
      <c r="B40" s="73"/>
      <c r="C40" s="3" t="s">
        <v>16</v>
      </c>
      <c r="D40" s="4">
        <v>0</v>
      </c>
      <c r="E40" s="4">
        <v>0</v>
      </c>
      <c r="F40" s="4">
        <v>0</v>
      </c>
      <c r="G40" s="4">
        <v>0</v>
      </c>
      <c r="H40" s="64"/>
      <c r="I40" s="79"/>
      <c r="J40" s="79"/>
      <c r="K40" s="79"/>
    </row>
    <row r="41" spans="1:11" ht="31.5" customHeight="1" x14ac:dyDescent="0.25">
      <c r="A41" s="74" t="s">
        <v>27</v>
      </c>
      <c r="B41" s="73" t="s">
        <v>28</v>
      </c>
      <c r="C41" s="3" t="s">
        <v>13</v>
      </c>
      <c r="D41" s="12">
        <v>3000</v>
      </c>
      <c r="E41" s="5">
        <v>0</v>
      </c>
      <c r="F41" s="9">
        <f>E41/D41*100</f>
        <v>0</v>
      </c>
      <c r="G41" s="5">
        <v>0</v>
      </c>
      <c r="H41" s="62" t="s">
        <v>56</v>
      </c>
      <c r="I41" s="62">
        <v>14.4</v>
      </c>
      <c r="J41" s="62">
        <v>0</v>
      </c>
      <c r="K41" s="62"/>
    </row>
    <row r="42" spans="1:11" ht="15.75" x14ac:dyDescent="0.25">
      <c r="A42" s="75"/>
      <c r="B42" s="73"/>
      <c r="C42" s="3" t="s">
        <v>14</v>
      </c>
      <c r="D42" s="5">
        <v>0</v>
      </c>
      <c r="E42" s="5">
        <v>0</v>
      </c>
      <c r="F42" s="5">
        <v>0</v>
      </c>
      <c r="G42" s="5">
        <v>0</v>
      </c>
      <c r="H42" s="63"/>
      <c r="I42" s="63"/>
      <c r="J42" s="63"/>
      <c r="K42" s="63"/>
    </row>
    <row r="43" spans="1:11" ht="22.5" customHeight="1" x14ac:dyDescent="0.25">
      <c r="A43" s="75"/>
      <c r="B43" s="73"/>
      <c r="C43" s="3" t="s">
        <v>17</v>
      </c>
      <c r="D43" s="5">
        <v>0</v>
      </c>
      <c r="E43" s="5">
        <v>0</v>
      </c>
      <c r="F43" s="5">
        <v>0</v>
      </c>
      <c r="G43" s="5">
        <v>0</v>
      </c>
      <c r="H43" s="63"/>
      <c r="I43" s="63"/>
      <c r="J43" s="63"/>
      <c r="K43" s="63"/>
    </row>
    <row r="44" spans="1:11" ht="22.5" customHeight="1" x14ac:dyDescent="0.25">
      <c r="A44" s="75"/>
      <c r="B44" s="73"/>
      <c r="C44" s="3" t="s">
        <v>15</v>
      </c>
      <c r="D44" s="12">
        <v>3000</v>
      </c>
      <c r="E44" s="30">
        <v>39900</v>
      </c>
      <c r="F44" s="7">
        <f>E44/D44*100</f>
        <v>1330</v>
      </c>
      <c r="G44" s="30">
        <v>39900</v>
      </c>
      <c r="H44" s="63"/>
      <c r="I44" s="63"/>
      <c r="J44" s="63"/>
      <c r="K44" s="63"/>
    </row>
    <row r="45" spans="1:11" ht="38.25" customHeight="1" x14ac:dyDescent="0.25">
      <c r="A45" s="76"/>
      <c r="B45" s="73"/>
      <c r="C45" s="3" t="s">
        <v>16</v>
      </c>
      <c r="D45" s="13">
        <f>SUM(D41:D44)</f>
        <v>6000</v>
      </c>
      <c r="E45" s="13">
        <f>SUM(E41:E44)</f>
        <v>39900</v>
      </c>
      <c r="F45" s="7">
        <f>E45/D45*100</f>
        <v>665</v>
      </c>
      <c r="G45" s="13">
        <f>SUM(G44+G41)</f>
        <v>39900</v>
      </c>
      <c r="H45" s="64"/>
      <c r="I45" s="64"/>
      <c r="J45" s="64"/>
      <c r="K45" s="64"/>
    </row>
    <row r="46" spans="1:11" ht="27.75" customHeight="1" x14ac:dyDescent="0.25">
      <c r="A46" s="68" t="s">
        <v>29</v>
      </c>
      <c r="B46" s="59" t="s">
        <v>67</v>
      </c>
      <c r="C46" s="3" t="s">
        <v>13</v>
      </c>
      <c r="D46" s="11">
        <v>0</v>
      </c>
      <c r="E46" s="4">
        <v>0</v>
      </c>
      <c r="F46" s="11">
        <v>0</v>
      </c>
      <c r="G46" s="4">
        <v>0</v>
      </c>
      <c r="H46" s="62" t="s">
        <v>66</v>
      </c>
      <c r="I46" s="62">
        <v>0</v>
      </c>
      <c r="J46" s="62">
        <v>0</v>
      </c>
      <c r="K46" s="62"/>
    </row>
    <row r="47" spans="1:11" ht="23.25" customHeight="1" x14ac:dyDescent="0.25">
      <c r="A47" s="69"/>
      <c r="B47" s="60"/>
      <c r="C47" s="3" t="s">
        <v>14</v>
      </c>
      <c r="D47" s="11">
        <v>0</v>
      </c>
      <c r="E47" s="4">
        <v>0</v>
      </c>
      <c r="F47" s="11">
        <v>0</v>
      </c>
      <c r="G47" s="4">
        <v>0</v>
      </c>
      <c r="H47" s="63"/>
      <c r="I47" s="63"/>
      <c r="J47" s="63"/>
      <c r="K47" s="63"/>
    </row>
    <row r="48" spans="1:11" ht="21" customHeight="1" x14ac:dyDescent="0.25">
      <c r="A48" s="69"/>
      <c r="B48" s="60"/>
      <c r="C48" s="3" t="s">
        <v>17</v>
      </c>
      <c r="D48" s="11">
        <v>0</v>
      </c>
      <c r="E48" s="4">
        <v>0</v>
      </c>
      <c r="F48" s="11">
        <v>0</v>
      </c>
      <c r="G48" s="4">
        <v>0</v>
      </c>
      <c r="H48" s="63"/>
      <c r="I48" s="63"/>
      <c r="J48" s="63"/>
      <c r="K48" s="63"/>
    </row>
    <row r="49" spans="1:11" ht="20.25" customHeight="1" x14ac:dyDescent="0.25">
      <c r="A49" s="69"/>
      <c r="B49" s="60"/>
      <c r="C49" s="3" t="s">
        <v>15</v>
      </c>
      <c r="D49" s="11">
        <v>0</v>
      </c>
      <c r="E49" s="4">
        <v>0</v>
      </c>
      <c r="F49" s="11">
        <v>0</v>
      </c>
      <c r="G49" s="4">
        <v>0</v>
      </c>
      <c r="H49" s="63"/>
      <c r="I49" s="63"/>
      <c r="J49" s="63"/>
      <c r="K49" s="63"/>
    </row>
    <row r="50" spans="1:11" ht="18.75" customHeight="1" x14ac:dyDescent="0.25">
      <c r="A50" s="70"/>
      <c r="B50" s="61"/>
      <c r="C50" s="3" t="s">
        <v>16</v>
      </c>
      <c r="D50" s="11">
        <v>0</v>
      </c>
      <c r="E50" s="4">
        <v>0</v>
      </c>
      <c r="F50" s="11">
        <v>0</v>
      </c>
      <c r="G50" s="4">
        <v>0</v>
      </c>
      <c r="H50" s="64"/>
      <c r="I50" s="64"/>
      <c r="J50" s="64"/>
      <c r="K50" s="64"/>
    </row>
    <row r="51" spans="1:11" ht="31.5" x14ac:dyDescent="0.25">
      <c r="A51" s="74" t="s">
        <v>30</v>
      </c>
      <c r="B51" s="73" t="s">
        <v>68</v>
      </c>
      <c r="C51" s="3" t="s">
        <v>13</v>
      </c>
      <c r="D51" s="5">
        <v>0</v>
      </c>
      <c r="E51" s="5">
        <v>0</v>
      </c>
      <c r="F51" s="5">
        <v>0</v>
      </c>
      <c r="G51" s="5">
        <v>0</v>
      </c>
      <c r="H51" s="62" t="s">
        <v>57</v>
      </c>
      <c r="I51" s="62">
        <v>1</v>
      </c>
      <c r="J51" s="62">
        <v>0</v>
      </c>
      <c r="K51" s="62"/>
    </row>
    <row r="52" spans="1:11" ht="15.75" x14ac:dyDescent="0.25">
      <c r="A52" s="75"/>
      <c r="B52" s="73"/>
      <c r="C52" s="3" t="s">
        <v>14</v>
      </c>
      <c r="D52" s="5">
        <v>0</v>
      </c>
      <c r="E52" s="5">
        <v>0</v>
      </c>
      <c r="F52" s="5">
        <v>0</v>
      </c>
      <c r="G52" s="5"/>
      <c r="H52" s="63"/>
      <c r="I52" s="63"/>
      <c r="J52" s="63"/>
      <c r="K52" s="63"/>
    </row>
    <row r="53" spans="1:11" ht="21.75" customHeight="1" x14ac:dyDescent="0.25">
      <c r="A53" s="75"/>
      <c r="B53" s="73"/>
      <c r="C53" s="3" t="s">
        <v>17</v>
      </c>
      <c r="D53" s="5">
        <v>0</v>
      </c>
      <c r="E53" s="5">
        <v>0</v>
      </c>
      <c r="F53" s="5">
        <v>0</v>
      </c>
      <c r="G53" s="5">
        <v>0</v>
      </c>
      <c r="H53" s="63"/>
      <c r="I53" s="63"/>
      <c r="J53" s="63"/>
      <c r="K53" s="63"/>
    </row>
    <row r="54" spans="1:11" ht="22.5" customHeight="1" x14ac:dyDescent="0.25">
      <c r="A54" s="75"/>
      <c r="B54" s="73"/>
      <c r="C54" s="3" t="s">
        <v>15</v>
      </c>
      <c r="D54" s="5">
        <v>0</v>
      </c>
      <c r="E54" s="5">
        <v>0</v>
      </c>
      <c r="F54" s="5">
        <v>0</v>
      </c>
      <c r="G54" s="5">
        <v>0</v>
      </c>
      <c r="H54" s="63"/>
      <c r="I54" s="63"/>
      <c r="J54" s="63"/>
      <c r="K54" s="63"/>
    </row>
    <row r="55" spans="1:11" ht="19.5" customHeight="1" x14ac:dyDescent="0.25">
      <c r="A55" s="76"/>
      <c r="B55" s="73"/>
      <c r="C55" s="3" t="s">
        <v>16</v>
      </c>
      <c r="D55" s="4">
        <v>0</v>
      </c>
      <c r="E55" s="4">
        <v>0</v>
      </c>
      <c r="F55" s="4">
        <v>0</v>
      </c>
      <c r="G55" s="4">
        <v>0</v>
      </c>
      <c r="H55" s="64"/>
      <c r="I55" s="64"/>
      <c r="J55" s="64"/>
      <c r="K55" s="64"/>
    </row>
    <row r="56" spans="1:11" ht="27.75" customHeight="1" x14ac:dyDescent="0.25">
      <c r="A56" s="74" t="s">
        <v>31</v>
      </c>
      <c r="B56" s="73" t="s">
        <v>69</v>
      </c>
      <c r="C56" s="3" t="s">
        <v>13</v>
      </c>
      <c r="D56" s="5">
        <v>0</v>
      </c>
      <c r="E56" s="5">
        <v>0</v>
      </c>
      <c r="F56" s="5">
        <v>0</v>
      </c>
      <c r="G56" s="5">
        <v>0</v>
      </c>
      <c r="H56" s="62" t="s">
        <v>58</v>
      </c>
      <c r="I56" s="62">
        <v>1</v>
      </c>
      <c r="J56" s="62">
        <v>2</v>
      </c>
      <c r="K56" s="62">
        <v>200</v>
      </c>
    </row>
    <row r="57" spans="1:11" ht="15.75" x14ac:dyDescent="0.25">
      <c r="A57" s="75"/>
      <c r="B57" s="73"/>
      <c r="C57" s="3" t="s">
        <v>14</v>
      </c>
      <c r="D57" s="5">
        <v>0</v>
      </c>
      <c r="E57" s="5">
        <v>0</v>
      </c>
      <c r="F57" s="5">
        <v>0</v>
      </c>
      <c r="G57" s="5">
        <v>0</v>
      </c>
      <c r="H57" s="63"/>
      <c r="I57" s="63"/>
      <c r="J57" s="63"/>
      <c r="K57" s="63"/>
    </row>
    <row r="58" spans="1:11" ht="20.25" customHeight="1" x14ac:dyDescent="0.25">
      <c r="A58" s="75"/>
      <c r="B58" s="73"/>
      <c r="C58" s="3" t="s">
        <v>17</v>
      </c>
      <c r="D58" s="5">
        <v>0</v>
      </c>
      <c r="E58" s="5">
        <v>0</v>
      </c>
      <c r="F58" s="5">
        <v>0</v>
      </c>
      <c r="G58" s="5">
        <v>0</v>
      </c>
      <c r="H58" s="63"/>
      <c r="I58" s="63"/>
      <c r="J58" s="63"/>
      <c r="K58" s="63"/>
    </row>
    <row r="59" spans="1:11" ht="21.75" customHeight="1" x14ac:dyDescent="0.25">
      <c r="A59" s="75"/>
      <c r="B59" s="73"/>
      <c r="C59" s="3" t="s">
        <v>15</v>
      </c>
      <c r="D59" s="5">
        <v>0</v>
      </c>
      <c r="E59" s="5">
        <v>0</v>
      </c>
      <c r="F59" s="5">
        <v>0</v>
      </c>
      <c r="G59" s="5">
        <v>0</v>
      </c>
      <c r="H59" s="63"/>
      <c r="I59" s="63"/>
      <c r="J59" s="63"/>
      <c r="K59" s="63"/>
    </row>
    <row r="60" spans="1:11" ht="20.25" customHeight="1" x14ac:dyDescent="0.25">
      <c r="A60" s="76"/>
      <c r="B60" s="73"/>
      <c r="C60" s="3" t="s">
        <v>16</v>
      </c>
      <c r="D60" s="4">
        <v>0</v>
      </c>
      <c r="E60" s="4">
        <v>0</v>
      </c>
      <c r="F60" s="4">
        <v>0</v>
      </c>
      <c r="G60" s="4">
        <v>0</v>
      </c>
      <c r="H60" s="64"/>
      <c r="I60" s="64"/>
      <c r="J60" s="64"/>
      <c r="K60" s="64"/>
    </row>
    <row r="61" spans="1:11" ht="29.25" customHeight="1" x14ac:dyDescent="0.25">
      <c r="A61" s="74" t="s">
        <v>32</v>
      </c>
      <c r="B61" s="73" t="s">
        <v>71</v>
      </c>
      <c r="C61" s="3" t="s">
        <v>13</v>
      </c>
      <c r="D61" s="12">
        <v>35000</v>
      </c>
      <c r="E61" s="12">
        <v>35000</v>
      </c>
      <c r="F61" s="9">
        <f>E61/D61*100</f>
        <v>100</v>
      </c>
      <c r="G61" s="12">
        <v>35000</v>
      </c>
      <c r="H61" s="62" t="s">
        <v>59</v>
      </c>
      <c r="I61" s="62">
        <v>168</v>
      </c>
      <c r="J61" s="62">
        <v>0</v>
      </c>
      <c r="K61" s="62"/>
    </row>
    <row r="62" spans="1:11" ht="15.75" x14ac:dyDescent="0.25">
      <c r="A62" s="75"/>
      <c r="B62" s="73"/>
      <c r="C62" s="3" t="s">
        <v>14</v>
      </c>
      <c r="D62" s="5">
        <v>0</v>
      </c>
      <c r="E62" s="5">
        <v>0</v>
      </c>
      <c r="F62" s="5">
        <v>0</v>
      </c>
      <c r="G62" s="5">
        <v>0</v>
      </c>
      <c r="H62" s="63"/>
      <c r="I62" s="63"/>
      <c r="J62" s="63"/>
      <c r="K62" s="63"/>
    </row>
    <row r="63" spans="1:11" ht="17.25" customHeight="1" x14ac:dyDescent="0.25">
      <c r="A63" s="75"/>
      <c r="B63" s="73"/>
      <c r="C63" s="3" t="s">
        <v>17</v>
      </c>
      <c r="D63" s="5">
        <v>0</v>
      </c>
      <c r="E63" s="5">
        <v>0</v>
      </c>
      <c r="F63" s="5">
        <v>0</v>
      </c>
      <c r="G63" s="5">
        <v>0</v>
      </c>
      <c r="H63" s="63"/>
      <c r="I63" s="63"/>
      <c r="J63" s="63"/>
      <c r="K63" s="63"/>
    </row>
    <row r="64" spans="1:11" ht="27.75" customHeight="1" x14ac:dyDescent="0.25">
      <c r="A64" s="75"/>
      <c r="B64" s="73"/>
      <c r="C64" s="3" t="s">
        <v>15</v>
      </c>
      <c r="D64" s="5">
        <v>0</v>
      </c>
      <c r="E64" s="5">
        <v>0</v>
      </c>
      <c r="F64" s="5">
        <v>0</v>
      </c>
      <c r="G64" s="5">
        <v>0</v>
      </c>
      <c r="H64" s="63"/>
      <c r="I64" s="63"/>
      <c r="J64" s="63"/>
      <c r="K64" s="63"/>
    </row>
    <row r="65" spans="1:36" ht="15.75" x14ac:dyDescent="0.25">
      <c r="A65" s="76"/>
      <c r="B65" s="73"/>
      <c r="C65" s="3" t="s">
        <v>16</v>
      </c>
      <c r="D65" s="13">
        <f>SUM(D61:D64)</f>
        <v>35000</v>
      </c>
      <c r="E65" s="13">
        <f>SUM(E61:E64)</f>
        <v>35000</v>
      </c>
      <c r="F65" s="7">
        <f>E65/D65*100</f>
        <v>100</v>
      </c>
      <c r="G65" s="13">
        <f>SUM(G61+G64)</f>
        <v>35000</v>
      </c>
      <c r="H65" s="64"/>
      <c r="I65" s="64"/>
      <c r="J65" s="64"/>
      <c r="K65" s="64"/>
    </row>
    <row r="66" spans="1:36" ht="24.75" customHeight="1" x14ac:dyDescent="0.25">
      <c r="A66" s="74" t="s">
        <v>70</v>
      </c>
      <c r="B66" s="73" t="s">
        <v>72</v>
      </c>
      <c r="C66" s="3" t="s">
        <v>13</v>
      </c>
      <c r="D66" s="12">
        <v>76718.236739999993</v>
      </c>
      <c r="E66" s="12">
        <v>76718.236739999993</v>
      </c>
      <c r="F66" s="9">
        <f>E66/D66*100</f>
        <v>100</v>
      </c>
      <c r="G66" s="12">
        <v>75496.658710000003</v>
      </c>
      <c r="H66" s="62" t="s">
        <v>60</v>
      </c>
      <c r="I66" s="77">
        <v>8</v>
      </c>
      <c r="J66" s="77">
        <v>5</v>
      </c>
      <c r="K66" s="77">
        <v>62.5</v>
      </c>
    </row>
    <row r="67" spans="1:36" ht="15.75" x14ac:dyDescent="0.25">
      <c r="A67" s="75"/>
      <c r="B67" s="73"/>
      <c r="C67" s="3" t="s">
        <v>14</v>
      </c>
      <c r="D67" s="5">
        <v>0</v>
      </c>
      <c r="E67" s="5">
        <v>0</v>
      </c>
      <c r="F67" s="5">
        <v>0</v>
      </c>
      <c r="G67" s="5">
        <v>0</v>
      </c>
      <c r="H67" s="63"/>
      <c r="I67" s="78"/>
      <c r="J67" s="78"/>
      <c r="K67" s="78"/>
    </row>
    <row r="68" spans="1:36" ht="19.5" customHeight="1" x14ac:dyDescent="0.25">
      <c r="A68" s="75"/>
      <c r="B68" s="73"/>
      <c r="C68" s="3" t="s">
        <v>17</v>
      </c>
      <c r="D68" s="5">
        <v>0</v>
      </c>
      <c r="E68" s="5">
        <v>0</v>
      </c>
      <c r="F68" s="5">
        <v>0</v>
      </c>
      <c r="G68" s="5">
        <v>0</v>
      </c>
      <c r="H68" s="63"/>
      <c r="I68" s="78"/>
      <c r="J68" s="78"/>
      <c r="K68" s="78"/>
    </row>
    <row r="69" spans="1:36" ht="23.25" customHeight="1" x14ac:dyDescent="0.25">
      <c r="A69" s="75"/>
      <c r="B69" s="73"/>
      <c r="C69" s="3" t="s">
        <v>15</v>
      </c>
      <c r="D69" s="5">
        <v>0</v>
      </c>
      <c r="E69" s="5">
        <v>0</v>
      </c>
      <c r="F69" s="5">
        <v>0</v>
      </c>
      <c r="G69" s="5">
        <v>0</v>
      </c>
      <c r="H69" s="63"/>
      <c r="I69" s="78"/>
      <c r="J69" s="78"/>
      <c r="K69" s="78"/>
    </row>
    <row r="70" spans="1:36" ht="15.75" x14ac:dyDescent="0.25">
      <c r="A70" s="76"/>
      <c r="B70" s="73"/>
      <c r="C70" s="3" t="s">
        <v>16</v>
      </c>
      <c r="D70" s="13">
        <f>SUM(D66:D69)</f>
        <v>76718.236739999993</v>
      </c>
      <c r="E70" s="7">
        <f>SUM(E66:E69)</f>
        <v>76718.236739999993</v>
      </c>
      <c r="F70" s="7">
        <f>E70/D70*100</f>
        <v>100</v>
      </c>
      <c r="G70" s="7">
        <f>SUM(G66:G69)</f>
        <v>75496.658710000003</v>
      </c>
      <c r="H70" s="64"/>
      <c r="I70" s="79"/>
      <c r="J70" s="79"/>
      <c r="K70" s="79"/>
      <c r="AJ70" s="51"/>
    </row>
    <row r="71" spans="1:36" ht="31.5" x14ac:dyDescent="0.25">
      <c r="A71" s="74" t="s">
        <v>34</v>
      </c>
      <c r="B71" s="72" t="s">
        <v>35</v>
      </c>
      <c r="C71" s="3" t="s">
        <v>13</v>
      </c>
      <c r="D71" s="12">
        <f>D76+D81+D86+D91+D96+D101+D106+D111+D116</f>
        <v>164020</v>
      </c>
      <c r="E71" s="12">
        <f>E76+E81+E86+E91+E96+E101+E106+E111+E116</f>
        <v>16048.4</v>
      </c>
      <c r="F71" s="9">
        <f>E71/D71*100</f>
        <v>9.7844165345689547</v>
      </c>
      <c r="G71" s="12">
        <f>G76+G81+G86+G91+G96+G101+G106+G111+G116</f>
        <v>15798.4</v>
      </c>
      <c r="H71" s="62"/>
      <c r="I71" s="96"/>
      <c r="J71" s="77"/>
      <c r="K71" s="77"/>
    </row>
    <row r="72" spans="1:36" ht="15.75" x14ac:dyDescent="0.25">
      <c r="A72" s="75"/>
      <c r="B72" s="95"/>
      <c r="C72" s="3" t="s">
        <v>14</v>
      </c>
      <c r="D72" s="5">
        <v>0</v>
      </c>
      <c r="E72" s="5">
        <v>0</v>
      </c>
      <c r="F72" s="5">
        <v>0</v>
      </c>
      <c r="G72" s="5">
        <v>0</v>
      </c>
      <c r="H72" s="63"/>
      <c r="I72" s="78"/>
      <c r="J72" s="78"/>
      <c r="K72" s="78"/>
    </row>
    <row r="73" spans="1:36" ht="22.5" customHeight="1" x14ac:dyDescent="0.25">
      <c r="A73" s="75"/>
      <c r="B73" s="95"/>
      <c r="C73" s="3" t="s">
        <v>17</v>
      </c>
      <c r="D73" s="5">
        <v>0</v>
      </c>
      <c r="E73" s="5">
        <v>0</v>
      </c>
      <c r="F73" s="5">
        <v>0</v>
      </c>
      <c r="G73" s="5">
        <v>0</v>
      </c>
      <c r="H73" s="63"/>
      <c r="I73" s="78"/>
      <c r="J73" s="78"/>
      <c r="K73" s="78"/>
    </row>
    <row r="74" spans="1:36" ht="15.75" x14ac:dyDescent="0.25">
      <c r="A74" s="75"/>
      <c r="B74" s="95"/>
      <c r="C74" s="3" t="s">
        <v>15</v>
      </c>
      <c r="D74" s="12">
        <v>1000</v>
      </c>
      <c r="E74" s="5">
        <v>0</v>
      </c>
      <c r="F74" s="5">
        <v>0</v>
      </c>
      <c r="G74" s="5">
        <v>0</v>
      </c>
      <c r="H74" s="63"/>
      <c r="I74" s="78"/>
      <c r="J74" s="78"/>
      <c r="K74" s="78"/>
    </row>
    <row r="75" spans="1:36" ht="15.75" x14ac:dyDescent="0.25">
      <c r="A75" s="76"/>
      <c r="B75" s="95"/>
      <c r="C75" s="3" t="s">
        <v>16</v>
      </c>
      <c r="D75" s="13">
        <f>D80+D85+D90+D95+D100+D105+D110+D115+D120</f>
        <v>165020</v>
      </c>
      <c r="E75" s="13">
        <f>E80+E85+E90+E95+E100+E105+E110+E115+E120</f>
        <v>14020</v>
      </c>
      <c r="F75" s="7">
        <f>E75/D75*100</f>
        <v>8.4959398860744155</v>
      </c>
      <c r="G75" s="13">
        <f>G80+G85+G90+G95+G100+G105+G110+G115+G120</f>
        <v>13770</v>
      </c>
      <c r="H75" s="64"/>
      <c r="I75" s="79"/>
      <c r="J75" s="79"/>
      <c r="K75" s="79"/>
    </row>
    <row r="76" spans="1:36" ht="31.5" x14ac:dyDescent="0.25">
      <c r="A76" s="74" t="s">
        <v>36</v>
      </c>
      <c r="B76" s="73" t="s">
        <v>44</v>
      </c>
      <c r="C76" s="3" t="s">
        <v>13</v>
      </c>
      <c r="D76" s="5">
        <v>0</v>
      </c>
      <c r="E76" s="5">
        <v>0</v>
      </c>
      <c r="F76" s="5">
        <v>0</v>
      </c>
      <c r="G76" s="5">
        <v>0</v>
      </c>
      <c r="H76" s="62" t="s">
        <v>54</v>
      </c>
      <c r="I76" s="77">
        <v>0</v>
      </c>
      <c r="J76" s="77">
        <v>0</v>
      </c>
      <c r="K76" s="77">
        <v>0</v>
      </c>
    </row>
    <row r="77" spans="1:36" ht="15.75" x14ac:dyDescent="0.25">
      <c r="A77" s="75"/>
      <c r="B77" s="73"/>
      <c r="C77" s="3" t="s">
        <v>14</v>
      </c>
      <c r="D77" s="5">
        <v>0</v>
      </c>
      <c r="E77" s="5">
        <v>0</v>
      </c>
      <c r="F77" s="5">
        <v>0</v>
      </c>
      <c r="G77" s="5">
        <v>0</v>
      </c>
      <c r="H77" s="63"/>
      <c r="I77" s="78"/>
      <c r="J77" s="78"/>
      <c r="K77" s="78"/>
    </row>
    <row r="78" spans="1:36" ht="20.25" customHeight="1" x14ac:dyDescent="0.25">
      <c r="A78" s="75"/>
      <c r="B78" s="73"/>
      <c r="C78" s="3" t="s">
        <v>17</v>
      </c>
      <c r="D78" s="5">
        <v>0</v>
      </c>
      <c r="E78" s="5">
        <v>0</v>
      </c>
      <c r="F78" s="5">
        <v>0</v>
      </c>
      <c r="G78" s="5">
        <v>0</v>
      </c>
      <c r="H78" s="63"/>
      <c r="I78" s="78"/>
      <c r="J78" s="78"/>
      <c r="K78" s="78"/>
    </row>
    <row r="79" spans="1:36" ht="15.75" x14ac:dyDescent="0.25">
      <c r="A79" s="75"/>
      <c r="B79" s="73"/>
      <c r="C79" s="3" t="s">
        <v>15</v>
      </c>
      <c r="D79" s="5">
        <v>0</v>
      </c>
      <c r="E79" s="5">
        <v>0</v>
      </c>
      <c r="F79" s="5">
        <v>0</v>
      </c>
      <c r="G79" s="5">
        <v>0</v>
      </c>
      <c r="H79" s="63"/>
      <c r="I79" s="78"/>
      <c r="J79" s="78"/>
      <c r="K79" s="78"/>
    </row>
    <row r="80" spans="1:36" ht="15.75" x14ac:dyDescent="0.25">
      <c r="A80" s="76"/>
      <c r="B80" s="73"/>
      <c r="C80" s="3" t="s">
        <v>16</v>
      </c>
      <c r="D80" s="4">
        <v>0</v>
      </c>
      <c r="E80" s="4">
        <v>0</v>
      </c>
      <c r="F80" s="4">
        <v>0</v>
      </c>
      <c r="G80" s="4">
        <v>0</v>
      </c>
      <c r="H80" s="64"/>
      <c r="I80" s="79"/>
      <c r="J80" s="79"/>
      <c r="K80" s="79"/>
    </row>
    <row r="81" spans="1:11" ht="31.5" x14ac:dyDescent="0.25">
      <c r="A81" s="74" t="s">
        <v>37</v>
      </c>
      <c r="B81" s="73" t="s">
        <v>45</v>
      </c>
      <c r="C81" s="3" t="s">
        <v>13</v>
      </c>
      <c r="D81" s="5">
        <v>0</v>
      </c>
      <c r="E81" s="5">
        <v>0</v>
      </c>
      <c r="F81" s="5">
        <v>0</v>
      </c>
      <c r="G81" s="5">
        <v>0</v>
      </c>
      <c r="H81" s="62" t="s">
        <v>54</v>
      </c>
      <c r="I81" s="97">
        <v>0</v>
      </c>
      <c r="J81" s="97">
        <v>0</v>
      </c>
      <c r="K81" s="97">
        <v>0</v>
      </c>
    </row>
    <row r="82" spans="1:11" ht="15.75" x14ac:dyDescent="0.25">
      <c r="A82" s="75"/>
      <c r="B82" s="73"/>
      <c r="C82" s="3" t="s">
        <v>14</v>
      </c>
      <c r="D82" s="5">
        <v>0</v>
      </c>
      <c r="E82" s="5">
        <v>0</v>
      </c>
      <c r="F82" s="5">
        <v>0</v>
      </c>
      <c r="G82" s="5">
        <v>0</v>
      </c>
      <c r="H82" s="63"/>
      <c r="I82" s="98"/>
      <c r="J82" s="98"/>
      <c r="K82" s="98"/>
    </row>
    <row r="83" spans="1:11" ht="21" customHeight="1" x14ac:dyDescent="0.25">
      <c r="A83" s="75"/>
      <c r="B83" s="73"/>
      <c r="C83" s="3" t="s">
        <v>17</v>
      </c>
      <c r="D83" s="5">
        <v>0</v>
      </c>
      <c r="E83" s="5">
        <v>0</v>
      </c>
      <c r="F83" s="5">
        <v>0</v>
      </c>
      <c r="G83" s="5">
        <v>0</v>
      </c>
      <c r="H83" s="63"/>
      <c r="I83" s="98"/>
      <c r="J83" s="98"/>
      <c r="K83" s="98"/>
    </row>
    <row r="84" spans="1:11" ht="15.75" x14ac:dyDescent="0.25">
      <c r="A84" s="75"/>
      <c r="B84" s="73"/>
      <c r="C84" s="3" t="s">
        <v>15</v>
      </c>
      <c r="D84" s="5">
        <v>0</v>
      </c>
      <c r="E84" s="5">
        <v>0</v>
      </c>
      <c r="F84" s="5">
        <v>0</v>
      </c>
      <c r="G84" s="5">
        <v>0</v>
      </c>
      <c r="H84" s="63"/>
      <c r="I84" s="98"/>
      <c r="J84" s="98"/>
      <c r="K84" s="98"/>
    </row>
    <row r="85" spans="1:11" ht="165.75" customHeight="1" x14ac:dyDescent="0.25">
      <c r="A85" s="76"/>
      <c r="B85" s="73"/>
      <c r="C85" s="3" t="s">
        <v>16</v>
      </c>
      <c r="D85" s="4">
        <v>0</v>
      </c>
      <c r="E85" s="4">
        <v>0</v>
      </c>
      <c r="F85" s="4">
        <v>0</v>
      </c>
      <c r="G85" s="4">
        <v>0</v>
      </c>
      <c r="H85" s="64"/>
      <c r="I85" s="99"/>
      <c r="J85" s="99"/>
      <c r="K85" s="99"/>
    </row>
    <row r="86" spans="1:11" ht="31.5" x14ac:dyDescent="0.25">
      <c r="A86" s="74" t="s">
        <v>38</v>
      </c>
      <c r="B86" s="73" t="s">
        <v>46</v>
      </c>
      <c r="C86" s="3" t="s">
        <v>13</v>
      </c>
      <c r="D86" s="5">
        <v>0</v>
      </c>
      <c r="E86" s="5">
        <v>0</v>
      </c>
      <c r="F86" s="5">
        <v>0</v>
      </c>
      <c r="G86" s="5">
        <v>0</v>
      </c>
      <c r="H86" s="62" t="s">
        <v>53</v>
      </c>
      <c r="I86" s="77">
        <v>0</v>
      </c>
      <c r="J86" s="77">
        <v>0</v>
      </c>
      <c r="K86" s="77">
        <v>0</v>
      </c>
    </row>
    <row r="87" spans="1:11" ht="15.75" x14ac:dyDescent="0.25">
      <c r="A87" s="75"/>
      <c r="B87" s="73"/>
      <c r="C87" s="3" t="s">
        <v>14</v>
      </c>
      <c r="D87" s="5">
        <v>0</v>
      </c>
      <c r="E87" s="5">
        <v>0</v>
      </c>
      <c r="F87" s="5">
        <v>0</v>
      </c>
      <c r="G87" s="5">
        <v>0</v>
      </c>
      <c r="H87" s="63"/>
      <c r="I87" s="78"/>
      <c r="J87" s="78"/>
      <c r="K87" s="78"/>
    </row>
    <row r="88" spans="1:11" ht="22.5" customHeight="1" x14ac:dyDescent="0.25">
      <c r="A88" s="75"/>
      <c r="B88" s="73"/>
      <c r="C88" s="3" t="s">
        <v>17</v>
      </c>
      <c r="D88" s="5">
        <v>0</v>
      </c>
      <c r="E88" s="5">
        <v>0</v>
      </c>
      <c r="F88" s="5">
        <v>0</v>
      </c>
      <c r="G88" s="5">
        <v>0</v>
      </c>
      <c r="H88" s="63"/>
      <c r="I88" s="78"/>
      <c r="J88" s="78"/>
      <c r="K88" s="78"/>
    </row>
    <row r="89" spans="1:11" ht="15.75" x14ac:dyDescent="0.25">
      <c r="A89" s="75"/>
      <c r="B89" s="73"/>
      <c r="C89" s="3" t="s">
        <v>15</v>
      </c>
      <c r="D89" s="5">
        <v>0</v>
      </c>
      <c r="E89" s="5">
        <v>0</v>
      </c>
      <c r="F89" s="5">
        <v>0</v>
      </c>
      <c r="G89" s="5">
        <v>0</v>
      </c>
      <c r="H89" s="63"/>
      <c r="I89" s="78"/>
      <c r="J89" s="78"/>
      <c r="K89" s="78"/>
    </row>
    <row r="90" spans="1:11" ht="15.75" x14ac:dyDescent="0.25">
      <c r="A90" s="76"/>
      <c r="B90" s="73"/>
      <c r="C90" s="3" t="s">
        <v>16</v>
      </c>
      <c r="D90" s="4">
        <v>0</v>
      </c>
      <c r="E90" s="4">
        <v>0</v>
      </c>
      <c r="F90" s="4">
        <v>0</v>
      </c>
      <c r="G90" s="4">
        <v>0</v>
      </c>
      <c r="H90" s="64"/>
      <c r="I90" s="79"/>
      <c r="J90" s="79"/>
      <c r="K90" s="79"/>
    </row>
    <row r="91" spans="1:11" ht="31.5" x14ac:dyDescent="0.25">
      <c r="A91" s="74" t="s">
        <v>130</v>
      </c>
      <c r="B91" s="73" t="s">
        <v>47</v>
      </c>
      <c r="C91" s="3" t="s">
        <v>13</v>
      </c>
      <c r="D91" s="5">
        <v>0</v>
      </c>
      <c r="E91" s="5">
        <v>0</v>
      </c>
      <c r="F91" s="5">
        <v>0</v>
      </c>
      <c r="G91" s="5">
        <v>0</v>
      </c>
      <c r="H91" s="62" t="s">
        <v>53</v>
      </c>
      <c r="I91" s="77">
        <v>0</v>
      </c>
      <c r="J91" s="77">
        <v>0</v>
      </c>
      <c r="K91" s="77">
        <v>0</v>
      </c>
    </row>
    <row r="92" spans="1:11" ht="15.75" x14ac:dyDescent="0.25">
      <c r="A92" s="75"/>
      <c r="B92" s="73"/>
      <c r="C92" s="3" t="s">
        <v>14</v>
      </c>
      <c r="D92" s="5">
        <v>0</v>
      </c>
      <c r="E92" s="5">
        <v>0</v>
      </c>
      <c r="F92" s="5">
        <v>0</v>
      </c>
      <c r="G92" s="5">
        <v>0</v>
      </c>
      <c r="H92" s="63"/>
      <c r="I92" s="78"/>
      <c r="J92" s="78"/>
      <c r="K92" s="78"/>
    </row>
    <row r="93" spans="1:11" ht="22.5" customHeight="1" x14ac:dyDescent="0.25">
      <c r="A93" s="75"/>
      <c r="B93" s="73"/>
      <c r="C93" s="3" t="s">
        <v>17</v>
      </c>
      <c r="D93" s="5">
        <v>0</v>
      </c>
      <c r="E93" s="5">
        <v>0</v>
      </c>
      <c r="F93" s="5">
        <v>0</v>
      </c>
      <c r="G93" s="5">
        <v>0</v>
      </c>
      <c r="H93" s="63"/>
      <c r="I93" s="78"/>
      <c r="J93" s="78"/>
      <c r="K93" s="78"/>
    </row>
    <row r="94" spans="1:11" ht="15.75" x14ac:dyDescent="0.25">
      <c r="A94" s="75"/>
      <c r="B94" s="73"/>
      <c r="C94" s="3" t="s">
        <v>15</v>
      </c>
      <c r="D94" s="5">
        <v>0</v>
      </c>
      <c r="E94" s="5">
        <v>0</v>
      </c>
      <c r="F94" s="5">
        <v>0</v>
      </c>
      <c r="G94" s="5">
        <v>0</v>
      </c>
      <c r="H94" s="63"/>
      <c r="I94" s="78"/>
      <c r="J94" s="78"/>
      <c r="K94" s="78"/>
    </row>
    <row r="95" spans="1:11" ht="15.75" x14ac:dyDescent="0.25">
      <c r="A95" s="76"/>
      <c r="B95" s="73"/>
      <c r="C95" s="3" t="s">
        <v>16</v>
      </c>
      <c r="D95" s="4">
        <v>0</v>
      </c>
      <c r="E95" s="4">
        <v>0</v>
      </c>
      <c r="F95" s="4">
        <v>0</v>
      </c>
      <c r="G95" s="4">
        <v>0</v>
      </c>
      <c r="H95" s="64"/>
      <c r="I95" s="79"/>
      <c r="J95" s="79"/>
      <c r="K95" s="79"/>
    </row>
    <row r="96" spans="1:11" ht="31.5" x14ac:dyDescent="0.25">
      <c r="A96" s="74" t="s">
        <v>43</v>
      </c>
      <c r="B96" s="73" t="s">
        <v>48</v>
      </c>
      <c r="C96" s="3" t="s">
        <v>13</v>
      </c>
      <c r="D96" s="5">
        <v>0</v>
      </c>
      <c r="E96" s="5">
        <v>0</v>
      </c>
      <c r="F96" s="5">
        <v>0</v>
      </c>
      <c r="G96" s="5">
        <v>0</v>
      </c>
      <c r="H96" s="62" t="s">
        <v>53</v>
      </c>
      <c r="I96" s="97">
        <v>0</v>
      </c>
      <c r="J96" s="97">
        <v>0</v>
      </c>
      <c r="K96" s="97">
        <v>0</v>
      </c>
    </row>
    <row r="97" spans="1:11" ht="15.75" x14ac:dyDescent="0.25">
      <c r="A97" s="75"/>
      <c r="B97" s="73"/>
      <c r="C97" s="3" t="s">
        <v>14</v>
      </c>
      <c r="D97" s="5">
        <v>0</v>
      </c>
      <c r="E97" s="5">
        <v>0</v>
      </c>
      <c r="F97" s="5">
        <v>0</v>
      </c>
      <c r="G97" s="5">
        <v>0</v>
      </c>
      <c r="H97" s="63"/>
      <c r="I97" s="98"/>
      <c r="J97" s="98"/>
      <c r="K97" s="98"/>
    </row>
    <row r="98" spans="1:11" ht="21.75" customHeight="1" x14ac:dyDescent="0.25">
      <c r="A98" s="75"/>
      <c r="B98" s="73"/>
      <c r="C98" s="3" t="s">
        <v>17</v>
      </c>
      <c r="D98" s="5">
        <v>0</v>
      </c>
      <c r="E98" s="5">
        <v>0</v>
      </c>
      <c r="F98" s="5">
        <v>0</v>
      </c>
      <c r="G98" s="5">
        <v>0</v>
      </c>
      <c r="H98" s="63"/>
      <c r="I98" s="98"/>
      <c r="J98" s="98"/>
      <c r="K98" s="98"/>
    </row>
    <row r="99" spans="1:11" ht="15.75" x14ac:dyDescent="0.25">
      <c r="A99" s="75"/>
      <c r="B99" s="73"/>
      <c r="C99" s="3" t="s">
        <v>15</v>
      </c>
      <c r="D99" s="5">
        <v>0</v>
      </c>
      <c r="E99" s="5">
        <v>0</v>
      </c>
      <c r="F99" s="5">
        <v>0</v>
      </c>
      <c r="G99" s="5">
        <v>0</v>
      </c>
      <c r="H99" s="63"/>
      <c r="I99" s="98"/>
      <c r="J99" s="98"/>
      <c r="K99" s="98"/>
    </row>
    <row r="100" spans="1:11" ht="15.75" x14ac:dyDescent="0.25">
      <c r="A100" s="76"/>
      <c r="B100" s="73"/>
      <c r="C100" s="3" t="s">
        <v>16</v>
      </c>
      <c r="D100" s="4">
        <v>0</v>
      </c>
      <c r="E100" s="4">
        <v>0</v>
      </c>
      <c r="F100" s="4">
        <v>0</v>
      </c>
      <c r="G100" s="4">
        <v>0</v>
      </c>
      <c r="H100" s="64"/>
      <c r="I100" s="99"/>
      <c r="J100" s="99"/>
      <c r="K100" s="99"/>
    </row>
    <row r="101" spans="1:11" ht="31.5" x14ac:dyDescent="0.25">
      <c r="A101" s="74" t="s">
        <v>42</v>
      </c>
      <c r="B101" s="73" t="s">
        <v>49</v>
      </c>
      <c r="C101" s="3" t="s">
        <v>13</v>
      </c>
      <c r="D101" s="12">
        <v>14020</v>
      </c>
      <c r="E101" s="12">
        <v>14020</v>
      </c>
      <c r="F101" s="9">
        <f>E101/D101*100</f>
        <v>100</v>
      </c>
      <c r="G101" s="12">
        <v>13770</v>
      </c>
      <c r="H101" s="62" t="s">
        <v>61</v>
      </c>
      <c r="I101" s="97">
        <v>98</v>
      </c>
      <c r="J101" s="97">
        <v>76</v>
      </c>
      <c r="K101" s="97">
        <v>77.5</v>
      </c>
    </row>
    <row r="102" spans="1:11" ht="15.75" x14ac:dyDescent="0.25">
      <c r="A102" s="75"/>
      <c r="B102" s="73"/>
      <c r="C102" s="3" t="s">
        <v>14</v>
      </c>
      <c r="D102" s="5">
        <v>0</v>
      </c>
      <c r="E102" s="5">
        <v>0</v>
      </c>
      <c r="F102" s="5">
        <v>0</v>
      </c>
      <c r="G102" s="5">
        <v>0</v>
      </c>
      <c r="H102" s="63"/>
      <c r="I102" s="98"/>
      <c r="J102" s="98"/>
      <c r="K102" s="98"/>
    </row>
    <row r="103" spans="1:11" ht="21.75" customHeight="1" x14ac:dyDescent="0.25">
      <c r="A103" s="75"/>
      <c r="B103" s="73"/>
      <c r="C103" s="3" t="s">
        <v>17</v>
      </c>
      <c r="D103" s="5">
        <v>0</v>
      </c>
      <c r="E103" s="5">
        <v>0</v>
      </c>
      <c r="F103" s="5">
        <v>0</v>
      </c>
      <c r="G103" s="5">
        <v>0</v>
      </c>
      <c r="H103" s="63"/>
      <c r="I103" s="98"/>
      <c r="J103" s="98"/>
      <c r="K103" s="98"/>
    </row>
    <row r="104" spans="1:11" ht="15.75" x14ac:dyDescent="0.25">
      <c r="A104" s="75"/>
      <c r="B104" s="73"/>
      <c r="C104" s="3" t="s">
        <v>15</v>
      </c>
      <c r="D104" s="5">
        <v>0</v>
      </c>
      <c r="E104" s="5">
        <v>0</v>
      </c>
      <c r="F104" s="5">
        <v>0</v>
      </c>
      <c r="G104" s="5">
        <v>0</v>
      </c>
      <c r="H104" s="63"/>
      <c r="I104" s="98"/>
      <c r="J104" s="98"/>
      <c r="K104" s="98"/>
    </row>
    <row r="105" spans="1:11" ht="18.75" customHeight="1" x14ac:dyDescent="0.25">
      <c r="A105" s="76"/>
      <c r="B105" s="73"/>
      <c r="C105" s="3" t="s">
        <v>16</v>
      </c>
      <c r="D105" s="13">
        <f>SUM(D76:D104)</f>
        <v>14020</v>
      </c>
      <c r="E105" s="13">
        <f>SUM(E101:E104)</f>
        <v>14020</v>
      </c>
      <c r="F105" s="7">
        <f>E105/D105*100</f>
        <v>100</v>
      </c>
      <c r="G105" s="13">
        <f>SUM(G101:G104)</f>
        <v>13770</v>
      </c>
      <c r="H105" s="64"/>
      <c r="I105" s="99"/>
      <c r="J105" s="99"/>
      <c r="K105" s="99"/>
    </row>
    <row r="106" spans="1:11" ht="31.5" x14ac:dyDescent="0.25">
      <c r="A106" s="74" t="s">
        <v>41</v>
      </c>
      <c r="B106" s="73" t="s">
        <v>50</v>
      </c>
      <c r="C106" s="3" t="s">
        <v>13</v>
      </c>
      <c r="D106" s="5">
        <v>0</v>
      </c>
      <c r="E106" s="5">
        <v>0</v>
      </c>
      <c r="F106" s="5">
        <v>0</v>
      </c>
      <c r="G106" s="5">
        <v>0</v>
      </c>
      <c r="H106" s="62" t="s">
        <v>53</v>
      </c>
      <c r="I106" s="77">
        <v>0</v>
      </c>
      <c r="J106" s="77">
        <v>0</v>
      </c>
      <c r="K106" s="77">
        <v>0</v>
      </c>
    </row>
    <row r="107" spans="1:11" ht="15.75" x14ac:dyDescent="0.25">
      <c r="A107" s="75"/>
      <c r="B107" s="73"/>
      <c r="C107" s="3" t="s">
        <v>14</v>
      </c>
      <c r="D107" s="5">
        <v>0</v>
      </c>
      <c r="E107" s="5">
        <v>0</v>
      </c>
      <c r="F107" s="5">
        <v>0</v>
      </c>
      <c r="G107" s="5">
        <v>0</v>
      </c>
      <c r="H107" s="63"/>
      <c r="I107" s="78"/>
      <c r="J107" s="78"/>
      <c r="K107" s="78"/>
    </row>
    <row r="108" spans="1:11" ht="23.25" customHeight="1" x14ac:dyDescent="0.25">
      <c r="A108" s="75"/>
      <c r="B108" s="73"/>
      <c r="C108" s="3" t="s">
        <v>17</v>
      </c>
      <c r="D108" s="5">
        <v>0</v>
      </c>
      <c r="E108" s="5">
        <v>0</v>
      </c>
      <c r="F108" s="5">
        <v>0</v>
      </c>
      <c r="G108" s="5">
        <v>0</v>
      </c>
      <c r="H108" s="63"/>
      <c r="I108" s="78"/>
      <c r="J108" s="78"/>
      <c r="K108" s="78"/>
    </row>
    <row r="109" spans="1:11" ht="15.75" x14ac:dyDescent="0.25">
      <c r="A109" s="75"/>
      <c r="B109" s="73"/>
      <c r="C109" s="3" t="s">
        <v>15</v>
      </c>
      <c r="D109" s="5">
        <v>0</v>
      </c>
      <c r="E109" s="5">
        <v>0</v>
      </c>
      <c r="F109" s="5">
        <v>0</v>
      </c>
      <c r="G109" s="5">
        <v>0</v>
      </c>
      <c r="H109" s="63"/>
      <c r="I109" s="78"/>
      <c r="J109" s="78"/>
      <c r="K109" s="78"/>
    </row>
    <row r="110" spans="1:11" ht="27.75" customHeight="1" x14ac:dyDescent="0.25">
      <c r="A110" s="76"/>
      <c r="B110" s="73"/>
      <c r="C110" s="3" t="s">
        <v>16</v>
      </c>
      <c r="D110" s="4">
        <v>0</v>
      </c>
      <c r="E110" s="4">
        <v>0</v>
      </c>
      <c r="F110" s="4">
        <v>0</v>
      </c>
      <c r="G110" s="4">
        <v>0</v>
      </c>
      <c r="H110" s="64"/>
      <c r="I110" s="79"/>
      <c r="J110" s="79"/>
      <c r="K110" s="79"/>
    </row>
    <row r="111" spans="1:11" ht="31.5" x14ac:dyDescent="0.25">
      <c r="A111" s="74" t="s">
        <v>40</v>
      </c>
      <c r="B111" s="73" t="s">
        <v>51</v>
      </c>
      <c r="C111" s="3" t="s">
        <v>13</v>
      </c>
      <c r="D111" s="5">
        <v>0</v>
      </c>
      <c r="E111" s="5">
        <v>0</v>
      </c>
      <c r="F111" s="5">
        <v>0</v>
      </c>
      <c r="G111" s="5">
        <v>0</v>
      </c>
      <c r="H111" s="62" t="s">
        <v>54</v>
      </c>
      <c r="I111" s="97">
        <v>0</v>
      </c>
      <c r="J111" s="97">
        <v>0</v>
      </c>
      <c r="K111" s="97">
        <v>0</v>
      </c>
    </row>
    <row r="112" spans="1:11" ht="15.75" x14ac:dyDescent="0.25">
      <c r="A112" s="75"/>
      <c r="B112" s="73"/>
      <c r="C112" s="3" t="s">
        <v>14</v>
      </c>
      <c r="D112" s="5">
        <v>0</v>
      </c>
      <c r="E112" s="5">
        <v>0</v>
      </c>
      <c r="F112" s="5">
        <v>0</v>
      </c>
      <c r="G112" s="5">
        <v>0</v>
      </c>
      <c r="H112" s="63"/>
      <c r="I112" s="98"/>
      <c r="J112" s="98"/>
      <c r="K112" s="98"/>
    </row>
    <row r="113" spans="1:11" ht="22.5" customHeight="1" x14ac:dyDescent="0.25">
      <c r="A113" s="75"/>
      <c r="B113" s="73"/>
      <c r="C113" s="3" t="s">
        <v>17</v>
      </c>
      <c r="D113" s="5">
        <v>0</v>
      </c>
      <c r="E113" s="5">
        <v>0</v>
      </c>
      <c r="F113" s="5">
        <v>0</v>
      </c>
      <c r="G113" s="5">
        <v>0</v>
      </c>
      <c r="H113" s="63"/>
      <c r="I113" s="98"/>
      <c r="J113" s="98"/>
      <c r="K113" s="98"/>
    </row>
    <row r="114" spans="1:11" ht="15.75" x14ac:dyDescent="0.25">
      <c r="A114" s="75"/>
      <c r="B114" s="73"/>
      <c r="C114" s="3" t="s">
        <v>15</v>
      </c>
      <c r="D114" s="12">
        <v>1000</v>
      </c>
      <c r="E114" s="5">
        <v>0</v>
      </c>
      <c r="F114" s="5">
        <v>0</v>
      </c>
      <c r="G114" s="5">
        <v>0</v>
      </c>
      <c r="H114" s="63"/>
      <c r="I114" s="98"/>
      <c r="J114" s="98"/>
      <c r="K114" s="98"/>
    </row>
    <row r="115" spans="1:11" ht="14.25" customHeight="1" x14ac:dyDescent="0.25">
      <c r="A115" s="76"/>
      <c r="B115" s="73"/>
      <c r="C115" s="3" t="s">
        <v>16</v>
      </c>
      <c r="D115" s="13">
        <f>SUM(D111:D114)</f>
        <v>1000</v>
      </c>
      <c r="E115" s="4">
        <f>SUM(E111:E114)</f>
        <v>0</v>
      </c>
      <c r="F115" s="4">
        <v>0</v>
      </c>
      <c r="G115" s="4">
        <v>0</v>
      </c>
      <c r="H115" s="64"/>
      <c r="I115" s="99"/>
      <c r="J115" s="99"/>
      <c r="K115" s="99"/>
    </row>
    <row r="116" spans="1:11" ht="28.15" customHeight="1" x14ac:dyDescent="0.25">
      <c r="A116" s="74" t="s">
        <v>39</v>
      </c>
      <c r="B116" s="73" t="s">
        <v>52</v>
      </c>
      <c r="C116" s="3" t="s">
        <v>13</v>
      </c>
      <c r="D116" s="12">
        <v>150000</v>
      </c>
      <c r="E116" s="12">
        <v>2028.4</v>
      </c>
      <c r="F116" s="9">
        <f>E116/D116*100</f>
        <v>1.3522666666666667</v>
      </c>
      <c r="G116" s="12">
        <v>2028.4</v>
      </c>
      <c r="H116" s="103" t="s">
        <v>53</v>
      </c>
      <c r="I116" s="97">
        <v>2.8</v>
      </c>
      <c r="J116" s="97">
        <v>0</v>
      </c>
      <c r="K116" s="97">
        <v>0</v>
      </c>
    </row>
    <row r="117" spans="1:11" ht="15.75" x14ac:dyDescent="0.25">
      <c r="A117" s="75"/>
      <c r="B117" s="91"/>
      <c r="C117" s="3" t="s">
        <v>14</v>
      </c>
      <c r="D117" s="5">
        <v>0</v>
      </c>
      <c r="E117" s="5">
        <v>0</v>
      </c>
      <c r="F117" s="9">
        <v>0</v>
      </c>
      <c r="G117" s="5">
        <v>0</v>
      </c>
      <c r="H117" s="104"/>
      <c r="I117" s="98"/>
      <c r="J117" s="98"/>
      <c r="K117" s="98"/>
    </row>
    <row r="118" spans="1:11" ht="21.75" customHeight="1" x14ac:dyDescent="0.25">
      <c r="A118" s="75"/>
      <c r="B118" s="91"/>
      <c r="C118" s="3" t="s">
        <v>17</v>
      </c>
      <c r="D118" s="5">
        <v>0</v>
      </c>
      <c r="E118" s="5">
        <v>0</v>
      </c>
      <c r="F118" s="9">
        <v>0</v>
      </c>
      <c r="G118" s="5">
        <v>0</v>
      </c>
      <c r="H118" s="104"/>
      <c r="I118" s="98"/>
      <c r="J118" s="98"/>
      <c r="K118" s="98"/>
    </row>
    <row r="119" spans="1:11" ht="15.75" x14ac:dyDescent="0.25">
      <c r="A119" s="75"/>
      <c r="B119" s="91"/>
      <c r="C119" s="3" t="s">
        <v>15</v>
      </c>
      <c r="D119" s="5">
        <v>0</v>
      </c>
      <c r="E119" s="5">
        <v>0</v>
      </c>
      <c r="F119" s="9">
        <v>0</v>
      </c>
      <c r="G119" s="5">
        <v>0</v>
      </c>
      <c r="H119" s="104"/>
      <c r="I119" s="98"/>
      <c r="J119" s="98"/>
      <c r="K119" s="98"/>
    </row>
    <row r="120" spans="1:11" ht="18" customHeight="1" x14ac:dyDescent="0.25">
      <c r="A120" s="76"/>
      <c r="B120" s="91"/>
      <c r="C120" s="3" t="s">
        <v>16</v>
      </c>
      <c r="D120" s="13">
        <f>SUM(D116:D119)</f>
        <v>150000</v>
      </c>
      <c r="E120" s="31">
        <v>0</v>
      </c>
      <c r="F120" s="9">
        <f t="shared" ref="F120:F180" si="0">E120/D120*100</f>
        <v>0</v>
      </c>
      <c r="G120" s="4">
        <v>0</v>
      </c>
      <c r="H120" s="105"/>
      <c r="I120" s="99"/>
      <c r="J120" s="99"/>
      <c r="K120" s="99"/>
    </row>
    <row r="121" spans="1:11" ht="18" customHeight="1" x14ac:dyDescent="0.25">
      <c r="A121" s="68" t="s">
        <v>10</v>
      </c>
      <c r="B121" s="65" t="s">
        <v>73</v>
      </c>
      <c r="C121" s="39" t="s">
        <v>13</v>
      </c>
      <c r="D121" s="23">
        <v>309471.27</v>
      </c>
      <c r="E121" s="23">
        <v>309471.27</v>
      </c>
      <c r="F121" s="9">
        <f t="shared" si="0"/>
        <v>100</v>
      </c>
      <c r="G121" s="24">
        <v>110605.33</v>
      </c>
      <c r="H121" s="42" t="s">
        <v>125</v>
      </c>
      <c r="I121" s="42">
        <v>36.134</v>
      </c>
      <c r="J121" s="42">
        <v>32.033999999999999</v>
      </c>
      <c r="K121" s="43">
        <v>88.65</v>
      </c>
    </row>
    <row r="122" spans="1:11" ht="15.75" customHeight="1" x14ac:dyDescent="0.25">
      <c r="A122" s="69"/>
      <c r="B122" s="66"/>
      <c r="C122" s="39" t="s">
        <v>14</v>
      </c>
      <c r="D122" s="17">
        <v>0</v>
      </c>
      <c r="E122" s="14">
        <v>0</v>
      </c>
      <c r="F122" s="9">
        <v>0</v>
      </c>
      <c r="G122" s="17">
        <v>0</v>
      </c>
      <c r="H122" s="44">
        <v>0</v>
      </c>
      <c r="I122" s="42">
        <v>0</v>
      </c>
      <c r="J122" s="42">
        <v>0</v>
      </c>
      <c r="K122" s="42">
        <v>0</v>
      </c>
    </row>
    <row r="123" spans="1:11" ht="15.75" customHeight="1" x14ac:dyDescent="0.25">
      <c r="A123" s="69"/>
      <c r="B123" s="66"/>
      <c r="C123" s="39" t="s">
        <v>15</v>
      </c>
      <c r="D123" s="17">
        <v>0</v>
      </c>
      <c r="E123" s="14">
        <v>0</v>
      </c>
      <c r="F123" s="9">
        <v>0</v>
      </c>
      <c r="G123" s="17">
        <v>0</v>
      </c>
      <c r="H123" s="44">
        <v>0</v>
      </c>
      <c r="I123" s="42">
        <v>0</v>
      </c>
      <c r="J123" s="42">
        <v>0</v>
      </c>
      <c r="K123" s="42">
        <v>0</v>
      </c>
    </row>
    <row r="124" spans="1:11" ht="15.75" customHeight="1" x14ac:dyDescent="0.25">
      <c r="A124" s="70"/>
      <c r="B124" s="67"/>
      <c r="C124" s="39" t="s">
        <v>16</v>
      </c>
      <c r="D124" s="23">
        <f>D128+D132+D136+D140+D144+D148+D152+D156+D160+D164+D168+D172+D176+D180+D184+D188+D192+D196+D200+D204+D208+D212+D216+D220+D224+D228+D232+D236+D240+D244+D248</f>
        <v>309471.27000000008</v>
      </c>
      <c r="E124" s="23">
        <f>E128+E132+E136+E140+E144+E148+E152+E156+E160+E164+E168+E172+E176+E180+E184+E188+E192+E196+E200+E204+E208+E212+E216+E220+E224+E228+E232+E236+E240+E244+E248</f>
        <v>309471.27000000008</v>
      </c>
      <c r="F124" s="9">
        <f t="shared" si="0"/>
        <v>100</v>
      </c>
      <c r="G124" s="23">
        <f>G128+G132+G136+G140+G144+G148+G152+G156+G160+G164+G168+G172+G176+G180+G184+G188+G192+G196+G200+G204+G208+G212+G216+G220+G224+G228+G232+G236+G240+G244+G248</f>
        <v>110605.34999999999</v>
      </c>
      <c r="H124" s="42" t="s">
        <v>125</v>
      </c>
      <c r="I124" s="42">
        <v>36.134</v>
      </c>
      <c r="J124" s="42">
        <v>32.033999999999999</v>
      </c>
      <c r="K124" s="43">
        <v>88.65</v>
      </c>
    </row>
    <row r="125" spans="1:11" ht="25.5" customHeight="1" x14ac:dyDescent="0.25">
      <c r="A125" s="62" t="s">
        <v>11</v>
      </c>
      <c r="B125" s="59" t="s">
        <v>74</v>
      </c>
      <c r="C125" s="39" t="s">
        <v>13</v>
      </c>
      <c r="D125" s="15">
        <v>3500</v>
      </c>
      <c r="E125" s="15">
        <v>3500</v>
      </c>
      <c r="F125" s="9">
        <f t="shared" si="0"/>
        <v>100</v>
      </c>
      <c r="G125" s="18">
        <v>0</v>
      </c>
      <c r="H125" s="42" t="s">
        <v>75</v>
      </c>
      <c r="I125" s="42">
        <v>1</v>
      </c>
      <c r="J125" s="42">
        <v>0</v>
      </c>
      <c r="K125" s="42"/>
    </row>
    <row r="126" spans="1:11" ht="15.75" x14ac:dyDescent="0.25">
      <c r="A126" s="63"/>
      <c r="B126" s="60"/>
      <c r="C126" s="39" t="s">
        <v>14</v>
      </c>
      <c r="D126" s="17">
        <v>0</v>
      </c>
      <c r="E126" s="17">
        <v>0</v>
      </c>
      <c r="F126" s="9">
        <v>0</v>
      </c>
      <c r="G126" s="17">
        <v>0</v>
      </c>
      <c r="H126" s="44">
        <v>0</v>
      </c>
      <c r="I126" s="44">
        <v>0</v>
      </c>
      <c r="J126" s="44">
        <v>0</v>
      </c>
      <c r="K126" s="42"/>
    </row>
    <row r="127" spans="1:11" ht="15.75" x14ac:dyDescent="0.25">
      <c r="A127" s="63"/>
      <c r="B127" s="60"/>
      <c r="C127" s="39" t="s">
        <v>15</v>
      </c>
      <c r="D127" s="17">
        <v>0</v>
      </c>
      <c r="E127" s="17">
        <v>0</v>
      </c>
      <c r="F127" s="9">
        <v>0</v>
      </c>
      <c r="G127" s="17">
        <v>0</v>
      </c>
      <c r="H127" s="44">
        <v>0</v>
      </c>
      <c r="I127" s="44">
        <v>0</v>
      </c>
      <c r="J127" s="44">
        <v>0</v>
      </c>
      <c r="K127" s="42"/>
    </row>
    <row r="128" spans="1:11" ht="15.75" x14ac:dyDescent="0.25">
      <c r="A128" s="64"/>
      <c r="B128" s="61"/>
      <c r="C128" s="39" t="s">
        <v>16</v>
      </c>
      <c r="D128" s="23">
        <v>3500</v>
      </c>
      <c r="E128" s="23">
        <v>3500</v>
      </c>
      <c r="F128" s="9">
        <f t="shared" si="0"/>
        <v>100</v>
      </c>
      <c r="G128" s="25">
        <v>0</v>
      </c>
      <c r="H128" s="42" t="s">
        <v>75</v>
      </c>
      <c r="I128" s="42">
        <v>1</v>
      </c>
      <c r="J128" s="42">
        <v>0</v>
      </c>
      <c r="K128" s="42"/>
    </row>
    <row r="129" spans="1:11" ht="31.5" customHeight="1" x14ac:dyDescent="0.25">
      <c r="A129" s="62" t="s">
        <v>12</v>
      </c>
      <c r="B129" s="59" t="s">
        <v>76</v>
      </c>
      <c r="C129" s="39" t="s">
        <v>13</v>
      </c>
      <c r="D129" s="15">
        <v>36928.660000000003</v>
      </c>
      <c r="E129" s="15">
        <v>36928.660000000003</v>
      </c>
      <c r="F129" s="9">
        <f t="shared" si="0"/>
        <v>100</v>
      </c>
      <c r="G129" s="32">
        <v>10234.31</v>
      </c>
      <c r="H129" s="42" t="s">
        <v>126</v>
      </c>
      <c r="I129" s="42">
        <v>20</v>
      </c>
      <c r="J129" s="42">
        <v>0</v>
      </c>
      <c r="K129" s="42"/>
    </row>
    <row r="130" spans="1:11" ht="15.75" x14ac:dyDescent="0.25">
      <c r="A130" s="63"/>
      <c r="B130" s="60"/>
      <c r="C130" s="39" t="s">
        <v>14</v>
      </c>
      <c r="D130" s="17">
        <v>0</v>
      </c>
      <c r="E130" s="17">
        <v>0</v>
      </c>
      <c r="F130" s="9">
        <v>0</v>
      </c>
      <c r="G130" s="17">
        <v>0</v>
      </c>
      <c r="H130" s="44">
        <v>0</v>
      </c>
      <c r="I130" s="44">
        <v>0</v>
      </c>
      <c r="J130" s="44">
        <v>0</v>
      </c>
      <c r="K130" s="44"/>
    </row>
    <row r="131" spans="1:11" ht="15.75" x14ac:dyDescent="0.25">
      <c r="A131" s="63"/>
      <c r="B131" s="60"/>
      <c r="C131" s="39" t="s">
        <v>15</v>
      </c>
      <c r="D131" s="17">
        <v>0</v>
      </c>
      <c r="E131" s="17">
        <v>0</v>
      </c>
      <c r="F131" s="9">
        <v>0</v>
      </c>
      <c r="G131" s="17">
        <v>0</v>
      </c>
      <c r="H131" s="44">
        <v>0</v>
      </c>
      <c r="I131" s="44">
        <v>0</v>
      </c>
      <c r="J131" s="44">
        <v>0</v>
      </c>
      <c r="K131" s="44"/>
    </row>
    <row r="132" spans="1:11" ht="36" customHeight="1" x14ac:dyDescent="0.25">
      <c r="A132" s="64"/>
      <c r="B132" s="61"/>
      <c r="C132" s="39" t="s">
        <v>16</v>
      </c>
      <c r="D132" s="23">
        <v>36928.660000000003</v>
      </c>
      <c r="E132" s="23">
        <v>36928.660000000003</v>
      </c>
      <c r="F132" s="23">
        <f t="shared" si="0"/>
        <v>100</v>
      </c>
      <c r="G132" s="33">
        <v>10234.31</v>
      </c>
      <c r="H132" s="42" t="s">
        <v>126</v>
      </c>
      <c r="I132" s="42">
        <v>20</v>
      </c>
      <c r="J132" s="42">
        <v>0</v>
      </c>
      <c r="K132" s="42"/>
    </row>
    <row r="133" spans="1:11" ht="37.5" customHeight="1" x14ac:dyDescent="0.25">
      <c r="A133" s="62" t="s">
        <v>20</v>
      </c>
      <c r="B133" s="59" t="s">
        <v>77</v>
      </c>
      <c r="C133" s="39" t="s">
        <v>13</v>
      </c>
      <c r="D133" s="15">
        <v>19179</v>
      </c>
      <c r="E133" s="15">
        <v>19179</v>
      </c>
      <c r="F133" s="23">
        <f t="shared" si="0"/>
        <v>100</v>
      </c>
      <c r="G133" s="20">
        <v>15815.25</v>
      </c>
      <c r="H133" s="42" t="s">
        <v>126</v>
      </c>
      <c r="I133" s="42">
        <v>1.889</v>
      </c>
      <c r="J133" s="42">
        <v>1.889</v>
      </c>
      <c r="K133" s="42"/>
    </row>
    <row r="134" spans="1:11" ht="15.75" x14ac:dyDescent="0.25">
      <c r="A134" s="63"/>
      <c r="B134" s="60"/>
      <c r="C134" s="39" t="s">
        <v>14</v>
      </c>
      <c r="D134" s="17">
        <v>0</v>
      </c>
      <c r="E134" s="17">
        <v>0</v>
      </c>
      <c r="F134" s="9">
        <v>0</v>
      </c>
      <c r="G134" s="17">
        <v>0</v>
      </c>
      <c r="H134" s="44">
        <v>0</v>
      </c>
      <c r="I134" s="44">
        <v>0</v>
      </c>
      <c r="J134" s="44">
        <v>0</v>
      </c>
      <c r="K134" s="44"/>
    </row>
    <row r="135" spans="1:11" ht="15.75" x14ac:dyDescent="0.25">
      <c r="A135" s="63"/>
      <c r="B135" s="60"/>
      <c r="C135" s="39" t="s">
        <v>15</v>
      </c>
      <c r="D135" s="17">
        <v>0</v>
      </c>
      <c r="E135" s="17">
        <v>0</v>
      </c>
      <c r="F135" s="9">
        <v>0</v>
      </c>
      <c r="G135" s="17">
        <v>0</v>
      </c>
      <c r="H135" s="44">
        <v>0</v>
      </c>
      <c r="I135" s="44">
        <v>0</v>
      </c>
      <c r="J135" s="44">
        <v>0</v>
      </c>
      <c r="K135" s="44"/>
    </row>
    <row r="136" spans="1:11" ht="36.75" customHeight="1" x14ac:dyDescent="0.25">
      <c r="A136" s="64"/>
      <c r="B136" s="61"/>
      <c r="C136" s="39" t="s">
        <v>16</v>
      </c>
      <c r="D136" s="23">
        <v>19179</v>
      </c>
      <c r="E136" s="23">
        <v>19179</v>
      </c>
      <c r="F136" s="9">
        <f t="shared" si="0"/>
        <v>100</v>
      </c>
      <c r="G136" s="26">
        <v>15815.25</v>
      </c>
      <c r="H136" s="42" t="s">
        <v>126</v>
      </c>
      <c r="I136" s="42">
        <v>1.889</v>
      </c>
      <c r="J136" s="42">
        <v>1.889</v>
      </c>
      <c r="K136" s="44"/>
    </row>
    <row r="137" spans="1:11" ht="31.5" customHeight="1" x14ac:dyDescent="0.25">
      <c r="A137" s="62" t="s">
        <v>21</v>
      </c>
      <c r="B137" s="59" t="s">
        <v>78</v>
      </c>
      <c r="C137" s="39" t="s">
        <v>13</v>
      </c>
      <c r="D137" s="15">
        <v>16150</v>
      </c>
      <c r="E137" s="15">
        <v>16150</v>
      </c>
      <c r="F137" s="9">
        <f t="shared" si="0"/>
        <v>100</v>
      </c>
      <c r="G137" s="34">
        <v>15674.65</v>
      </c>
      <c r="H137" s="42" t="s">
        <v>126</v>
      </c>
      <c r="I137" s="42">
        <v>0</v>
      </c>
      <c r="J137" s="42">
        <v>0</v>
      </c>
      <c r="K137" s="44"/>
    </row>
    <row r="138" spans="1:11" ht="15.75" x14ac:dyDescent="0.25">
      <c r="A138" s="63"/>
      <c r="B138" s="60"/>
      <c r="C138" s="39" t="s">
        <v>14</v>
      </c>
      <c r="D138" s="17">
        <v>0</v>
      </c>
      <c r="E138" s="21">
        <v>0</v>
      </c>
      <c r="F138" s="9">
        <v>0</v>
      </c>
      <c r="G138" s="34">
        <v>0</v>
      </c>
      <c r="H138" s="44">
        <v>0</v>
      </c>
      <c r="I138" s="44">
        <v>0</v>
      </c>
      <c r="J138" s="44">
        <v>0</v>
      </c>
      <c r="K138" s="44"/>
    </row>
    <row r="139" spans="1:11" ht="15.75" x14ac:dyDescent="0.25">
      <c r="A139" s="63"/>
      <c r="B139" s="60"/>
      <c r="C139" s="39" t="s">
        <v>15</v>
      </c>
      <c r="D139" s="17">
        <v>0</v>
      </c>
      <c r="E139" s="21">
        <v>0</v>
      </c>
      <c r="F139" s="9">
        <v>0</v>
      </c>
      <c r="G139" s="34">
        <v>0</v>
      </c>
      <c r="H139" s="44">
        <v>0</v>
      </c>
      <c r="I139" s="44">
        <v>0</v>
      </c>
      <c r="J139" s="44">
        <v>0</v>
      </c>
      <c r="K139" s="44"/>
    </row>
    <row r="140" spans="1:11" ht="39.75" customHeight="1" x14ac:dyDescent="0.25">
      <c r="A140" s="64"/>
      <c r="B140" s="61"/>
      <c r="C140" s="39" t="s">
        <v>16</v>
      </c>
      <c r="D140" s="23">
        <v>16150</v>
      </c>
      <c r="E140" s="23">
        <v>16150</v>
      </c>
      <c r="F140" s="23">
        <f t="shared" si="0"/>
        <v>100</v>
      </c>
      <c r="G140" s="34">
        <v>15674.65</v>
      </c>
      <c r="H140" s="42" t="s">
        <v>126</v>
      </c>
      <c r="I140" s="42">
        <v>0</v>
      </c>
      <c r="J140" s="42">
        <v>0</v>
      </c>
      <c r="K140" s="44"/>
    </row>
    <row r="141" spans="1:11" ht="27.75" customHeight="1" x14ac:dyDescent="0.25">
      <c r="A141" s="62" t="s">
        <v>23</v>
      </c>
      <c r="B141" s="59" t="s">
        <v>79</v>
      </c>
      <c r="C141" s="39" t="s">
        <v>13</v>
      </c>
      <c r="D141" s="15">
        <v>8601.74</v>
      </c>
      <c r="E141" s="15">
        <v>8601.74</v>
      </c>
      <c r="F141" s="9">
        <f t="shared" si="0"/>
        <v>100</v>
      </c>
      <c r="G141" s="22">
        <v>0</v>
      </c>
      <c r="H141" s="42" t="s">
        <v>75</v>
      </c>
      <c r="I141" s="42">
        <v>1</v>
      </c>
      <c r="J141" s="42">
        <v>0</v>
      </c>
      <c r="K141" s="44"/>
    </row>
    <row r="142" spans="1:11" ht="15.75" x14ac:dyDescent="0.25">
      <c r="A142" s="63"/>
      <c r="B142" s="60"/>
      <c r="C142" s="39" t="s">
        <v>14</v>
      </c>
      <c r="D142" s="17">
        <v>0</v>
      </c>
      <c r="E142" s="21">
        <v>0</v>
      </c>
      <c r="F142" s="9">
        <v>0</v>
      </c>
      <c r="G142" s="21">
        <v>0</v>
      </c>
      <c r="H142" s="44">
        <v>0</v>
      </c>
      <c r="I142" s="44">
        <v>0</v>
      </c>
      <c r="J142" s="44">
        <v>0</v>
      </c>
      <c r="K142" s="44"/>
    </row>
    <row r="143" spans="1:11" ht="15.75" x14ac:dyDescent="0.25">
      <c r="A143" s="63"/>
      <c r="B143" s="60"/>
      <c r="C143" s="39" t="s">
        <v>15</v>
      </c>
      <c r="D143" s="17">
        <v>0</v>
      </c>
      <c r="E143" s="21">
        <v>0</v>
      </c>
      <c r="F143" s="9">
        <v>0</v>
      </c>
      <c r="G143" s="21">
        <v>0</v>
      </c>
      <c r="H143" s="44">
        <v>0</v>
      </c>
      <c r="I143" s="44">
        <v>0</v>
      </c>
      <c r="J143" s="44">
        <v>0</v>
      </c>
      <c r="K143" s="44"/>
    </row>
    <row r="144" spans="1:11" ht="15.75" x14ac:dyDescent="0.25">
      <c r="A144" s="64"/>
      <c r="B144" s="61"/>
      <c r="C144" s="39" t="s">
        <v>16</v>
      </c>
      <c r="D144" s="23">
        <v>8601.74</v>
      </c>
      <c r="E144" s="23">
        <v>8601.74</v>
      </c>
      <c r="F144" s="9">
        <f t="shared" si="0"/>
        <v>100</v>
      </c>
      <c r="G144" s="27">
        <v>0</v>
      </c>
      <c r="H144" s="42" t="s">
        <v>75</v>
      </c>
      <c r="I144" s="42">
        <v>1</v>
      </c>
      <c r="J144" s="42">
        <v>0</v>
      </c>
      <c r="K144" s="42"/>
    </row>
    <row r="145" spans="1:11" ht="31.5" customHeight="1" x14ac:dyDescent="0.25">
      <c r="A145" s="62" t="s">
        <v>25</v>
      </c>
      <c r="B145" s="59" t="s">
        <v>80</v>
      </c>
      <c r="C145" s="39" t="s">
        <v>13</v>
      </c>
      <c r="D145" s="15">
        <v>9892.85</v>
      </c>
      <c r="E145" s="19">
        <v>9892.85</v>
      </c>
      <c r="F145" s="9">
        <f t="shared" si="0"/>
        <v>100</v>
      </c>
      <c r="G145" s="14">
        <v>6448.94</v>
      </c>
      <c r="H145" s="42" t="s">
        <v>126</v>
      </c>
      <c r="I145" s="42">
        <v>7.4450000000000003</v>
      </c>
      <c r="J145" s="42">
        <v>7.4450000000000003</v>
      </c>
      <c r="K145" s="45"/>
    </row>
    <row r="146" spans="1:11" ht="15.75" x14ac:dyDescent="0.25">
      <c r="A146" s="63"/>
      <c r="B146" s="60"/>
      <c r="C146" s="39" t="s">
        <v>14</v>
      </c>
      <c r="D146" s="17">
        <v>0</v>
      </c>
      <c r="E146" s="17">
        <v>0</v>
      </c>
      <c r="F146" s="9">
        <v>0</v>
      </c>
      <c r="G146" s="17">
        <v>0</v>
      </c>
      <c r="H146" s="44">
        <v>0</v>
      </c>
      <c r="I146" s="44">
        <v>0</v>
      </c>
      <c r="J146" s="44">
        <v>0</v>
      </c>
      <c r="K146" s="44"/>
    </row>
    <row r="147" spans="1:11" ht="15.75" x14ac:dyDescent="0.25">
      <c r="A147" s="63"/>
      <c r="B147" s="60"/>
      <c r="C147" s="39" t="s">
        <v>15</v>
      </c>
      <c r="D147" s="17">
        <v>0</v>
      </c>
      <c r="E147" s="17">
        <v>0</v>
      </c>
      <c r="F147" s="9">
        <v>0</v>
      </c>
      <c r="G147" s="17">
        <v>0</v>
      </c>
      <c r="H147" s="44">
        <v>0</v>
      </c>
      <c r="I147" s="44">
        <v>0</v>
      </c>
      <c r="J147" s="44">
        <v>0</v>
      </c>
      <c r="K147" s="44"/>
    </row>
    <row r="148" spans="1:11" ht="39.75" customHeight="1" x14ac:dyDescent="0.25">
      <c r="A148" s="64"/>
      <c r="B148" s="61"/>
      <c r="C148" s="39" t="s">
        <v>16</v>
      </c>
      <c r="D148" s="23">
        <v>9892.85</v>
      </c>
      <c r="E148" s="23">
        <v>9892.85</v>
      </c>
      <c r="F148" s="23">
        <f t="shared" si="0"/>
        <v>100</v>
      </c>
      <c r="G148" s="23">
        <v>6448.94</v>
      </c>
      <c r="H148" s="42" t="s">
        <v>126</v>
      </c>
      <c r="I148" s="42">
        <v>8</v>
      </c>
      <c r="J148" s="42">
        <v>7.4450000000000003</v>
      </c>
      <c r="K148" s="45"/>
    </row>
    <row r="149" spans="1:11" ht="22.5" customHeight="1" x14ac:dyDescent="0.25">
      <c r="A149" s="62" t="s">
        <v>27</v>
      </c>
      <c r="B149" s="59" t="s">
        <v>81</v>
      </c>
      <c r="C149" s="39" t="s">
        <v>13</v>
      </c>
      <c r="D149" s="15">
        <v>5711.32</v>
      </c>
      <c r="E149" s="15">
        <v>5711.32</v>
      </c>
      <c r="F149" s="9">
        <f t="shared" si="0"/>
        <v>100</v>
      </c>
      <c r="G149" s="14">
        <v>714.84</v>
      </c>
      <c r="H149" s="42" t="s">
        <v>75</v>
      </c>
      <c r="I149" s="42">
        <v>1</v>
      </c>
      <c r="J149" s="42">
        <v>0</v>
      </c>
      <c r="K149" s="46"/>
    </row>
    <row r="150" spans="1:11" ht="15.75" x14ac:dyDescent="0.25">
      <c r="A150" s="63"/>
      <c r="B150" s="60"/>
      <c r="C150" s="39" t="s">
        <v>14</v>
      </c>
      <c r="D150" s="17">
        <v>0</v>
      </c>
      <c r="E150" s="17">
        <v>0</v>
      </c>
      <c r="F150" s="9">
        <v>0</v>
      </c>
      <c r="G150" s="17">
        <v>0</v>
      </c>
      <c r="H150" s="44">
        <v>0</v>
      </c>
      <c r="I150" s="44">
        <v>0</v>
      </c>
      <c r="J150" s="44">
        <v>0</v>
      </c>
      <c r="K150" s="44"/>
    </row>
    <row r="151" spans="1:11" ht="15.75" x14ac:dyDescent="0.25">
      <c r="A151" s="63"/>
      <c r="B151" s="60"/>
      <c r="C151" s="39" t="s">
        <v>15</v>
      </c>
      <c r="D151" s="17">
        <v>0</v>
      </c>
      <c r="E151" s="17">
        <v>0</v>
      </c>
      <c r="F151" s="9">
        <v>0</v>
      </c>
      <c r="G151" s="17">
        <v>0</v>
      </c>
      <c r="H151" s="44">
        <v>0</v>
      </c>
      <c r="I151" s="44">
        <v>0</v>
      </c>
      <c r="J151" s="44">
        <v>0</v>
      </c>
      <c r="K151" s="44"/>
    </row>
    <row r="152" spans="1:11" ht="15.75" x14ac:dyDescent="0.25">
      <c r="A152" s="64"/>
      <c r="B152" s="61"/>
      <c r="C152" s="39" t="s">
        <v>16</v>
      </c>
      <c r="D152" s="23">
        <v>5711.32</v>
      </c>
      <c r="E152" s="23">
        <v>5711.32</v>
      </c>
      <c r="F152" s="9">
        <f t="shared" si="0"/>
        <v>100</v>
      </c>
      <c r="G152" s="23">
        <v>714.84</v>
      </c>
      <c r="H152" s="42" t="s">
        <v>75</v>
      </c>
      <c r="I152" s="42">
        <v>1</v>
      </c>
      <c r="J152" s="42">
        <v>0</v>
      </c>
      <c r="K152" s="47"/>
    </row>
    <row r="153" spans="1:11" ht="27.75" customHeight="1" x14ac:dyDescent="0.25">
      <c r="A153" s="62" t="s">
        <v>29</v>
      </c>
      <c r="B153" s="59" t="s">
        <v>82</v>
      </c>
      <c r="C153" s="39" t="s">
        <v>13</v>
      </c>
      <c r="D153" s="15">
        <v>4983.42</v>
      </c>
      <c r="E153" s="15">
        <v>4983.42</v>
      </c>
      <c r="F153" s="9">
        <f t="shared" si="0"/>
        <v>100</v>
      </c>
      <c r="G153" s="14">
        <v>898.33</v>
      </c>
      <c r="H153" s="42" t="s">
        <v>75</v>
      </c>
      <c r="I153" s="42">
        <v>1</v>
      </c>
      <c r="J153" s="42">
        <v>0</v>
      </c>
      <c r="K153" s="47"/>
    </row>
    <row r="154" spans="1:11" ht="15.75" x14ac:dyDescent="0.25">
      <c r="A154" s="63"/>
      <c r="B154" s="60"/>
      <c r="C154" s="39" t="s">
        <v>14</v>
      </c>
      <c r="D154" s="17">
        <v>0</v>
      </c>
      <c r="E154" s="21">
        <v>0</v>
      </c>
      <c r="F154" s="9">
        <v>0</v>
      </c>
      <c r="G154" s="21">
        <v>0</v>
      </c>
      <c r="H154" s="44">
        <v>0</v>
      </c>
      <c r="I154" s="44">
        <v>0</v>
      </c>
      <c r="J154" s="44">
        <v>0</v>
      </c>
      <c r="K154" s="44"/>
    </row>
    <row r="155" spans="1:11" ht="15.75" x14ac:dyDescent="0.25">
      <c r="A155" s="63"/>
      <c r="B155" s="60"/>
      <c r="C155" s="39" t="s">
        <v>15</v>
      </c>
      <c r="D155" s="17">
        <v>0</v>
      </c>
      <c r="E155" s="21">
        <v>0</v>
      </c>
      <c r="F155" s="9">
        <v>0</v>
      </c>
      <c r="G155" s="21">
        <v>0</v>
      </c>
      <c r="H155" s="44">
        <v>0</v>
      </c>
      <c r="I155" s="44">
        <v>0</v>
      </c>
      <c r="J155" s="44">
        <v>0</v>
      </c>
      <c r="K155" s="44"/>
    </row>
    <row r="156" spans="1:11" ht="15.75" x14ac:dyDescent="0.25">
      <c r="A156" s="64"/>
      <c r="B156" s="61"/>
      <c r="C156" s="39" t="s">
        <v>16</v>
      </c>
      <c r="D156" s="23">
        <v>4983.42</v>
      </c>
      <c r="E156" s="23">
        <v>4983.42</v>
      </c>
      <c r="F156" s="9">
        <f t="shared" si="0"/>
        <v>100</v>
      </c>
      <c r="G156" s="40">
        <v>898.33</v>
      </c>
      <c r="H156" s="42" t="s">
        <v>75</v>
      </c>
      <c r="I156" s="42">
        <v>1</v>
      </c>
      <c r="J156" s="42">
        <v>0</v>
      </c>
      <c r="K156" s="47"/>
    </row>
    <row r="157" spans="1:11" ht="31.5" customHeight="1" x14ac:dyDescent="0.25">
      <c r="A157" s="62" t="s">
        <v>30</v>
      </c>
      <c r="B157" s="59" t="s">
        <v>83</v>
      </c>
      <c r="C157" s="39" t="s">
        <v>13</v>
      </c>
      <c r="D157" s="15">
        <v>7524.09</v>
      </c>
      <c r="E157" s="15">
        <v>7524.09</v>
      </c>
      <c r="F157" s="9">
        <f t="shared" si="0"/>
        <v>100</v>
      </c>
      <c r="G157" s="36">
        <v>910.62</v>
      </c>
      <c r="H157" s="42" t="s">
        <v>75</v>
      </c>
      <c r="I157" s="42">
        <v>1</v>
      </c>
      <c r="J157" s="42">
        <v>0</v>
      </c>
      <c r="K157" s="47"/>
    </row>
    <row r="158" spans="1:11" ht="15.75" x14ac:dyDescent="0.25">
      <c r="A158" s="63"/>
      <c r="B158" s="60"/>
      <c r="C158" s="39" t="s">
        <v>14</v>
      </c>
      <c r="D158" s="17">
        <v>0</v>
      </c>
      <c r="E158" s="21">
        <v>0</v>
      </c>
      <c r="F158" s="9">
        <v>0</v>
      </c>
      <c r="G158" s="17">
        <v>0</v>
      </c>
      <c r="H158" s="44">
        <v>0</v>
      </c>
      <c r="I158" s="44">
        <v>0</v>
      </c>
      <c r="J158" s="44">
        <v>0</v>
      </c>
      <c r="K158" s="44"/>
    </row>
    <row r="159" spans="1:11" ht="15.75" x14ac:dyDescent="0.25">
      <c r="A159" s="63"/>
      <c r="B159" s="60"/>
      <c r="C159" s="39" t="s">
        <v>15</v>
      </c>
      <c r="D159" s="17">
        <v>0</v>
      </c>
      <c r="E159" s="21">
        <v>0</v>
      </c>
      <c r="F159" s="9">
        <v>0</v>
      </c>
      <c r="G159" s="17">
        <v>0</v>
      </c>
      <c r="H159" s="44">
        <v>0</v>
      </c>
      <c r="I159" s="44">
        <v>0</v>
      </c>
      <c r="J159" s="44">
        <v>0</v>
      </c>
      <c r="K159" s="44"/>
    </row>
    <row r="160" spans="1:11" ht="15.75" x14ac:dyDescent="0.25">
      <c r="A160" s="64"/>
      <c r="B160" s="61"/>
      <c r="C160" s="39" t="s">
        <v>16</v>
      </c>
      <c r="D160" s="23">
        <v>7524.09</v>
      </c>
      <c r="E160" s="23">
        <v>7524.09</v>
      </c>
      <c r="F160" s="9">
        <f t="shared" si="0"/>
        <v>100</v>
      </c>
      <c r="G160" s="23">
        <v>910.62</v>
      </c>
      <c r="H160" s="42" t="s">
        <v>75</v>
      </c>
      <c r="I160" s="42">
        <v>1</v>
      </c>
      <c r="J160" s="42">
        <v>0</v>
      </c>
      <c r="K160" s="47"/>
    </row>
    <row r="161" spans="1:11" ht="31.5" customHeight="1" x14ac:dyDescent="0.25">
      <c r="A161" s="62" t="s">
        <v>31</v>
      </c>
      <c r="B161" s="59" t="s">
        <v>84</v>
      </c>
      <c r="C161" s="39" t="s">
        <v>13</v>
      </c>
      <c r="D161" s="15">
        <v>1839.66</v>
      </c>
      <c r="E161" s="15">
        <v>1839.66</v>
      </c>
      <c r="F161" s="9">
        <f t="shared" si="0"/>
        <v>100</v>
      </c>
      <c r="G161" s="34">
        <v>439.41</v>
      </c>
      <c r="H161" s="42" t="s">
        <v>75</v>
      </c>
      <c r="I161" s="42">
        <v>1</v>
      </c>
      <c r="J161" s="42">
        <v>0</v>
      </c>
      <c r="K161" s="47"/>
    </row>
    <row r="162" spans="1:11" ht="15.75" x14ac:dyDescent="0.25">
      <c r="A162" s="63"/>
      <c r="B162" s="60"/>
      <c r="C162" s="39" t="s">
        <v>14</v>
      </c>
      <c r="D162" s="17">
        <v>0</v>
      </c>
      <c r="E162" s="21">
        <v>0</v>
      </c>
      <c r="F162" s="9">
        <v>0</v>
      </c>
      <c r="G162" s="21">
        <v>0</v>
      </c>
      <c r="H162" s="44">
        <v>0</v>
      </c>
      <c r="I162" s="44">
        <v>0</v>
      </c>
      <c r="J162" s="44">
        <v>0</v>
      </c>
      <c r="K162" s="47"/>
    </row>
    <row r="163" spans="1:11" ht="15.75" x14ac:dyDescent="0.25">
      <c r="A163" s="63"/>
      <c r="B163" s="60"/>
      <c r="C163" s="39" t="s">
        <v>15</v>
      </c>
      <c r="D163" s="17">
        <v>0</v>
      </c>
      <c r="E163" s="21">
        <v>0</v>
      </c>
      <c r="F163" s="9">
        <v>0</v>
      </c>
      <c r="G163" s="21">
        <v>0</v>
      </c>
      <c r="H163" s="44">
        <v>0</v>
      </c>
      <c r="I163" s="44">
        <v>0</v>
      </c>
      <c r="J163" s="44">
        <v>0</v>
      </c>
      <c r="K163" s="47"/>
    </row>
    <row r="164" spans="1:11" ht="15.75" x14ac:dyDescent="0.25">
      <c r="A164" s="64"/>
      <c r="B164" s="61"/>
      <c r="C164" s="39" t="s">
        <v>16</v>
      </c>
      <c r="D164" s="23">
        <v>1839.66</v>
      </c>
      <c r="E164" s="23">
        <v>1839.66</v>
      </c>
      <c r="F164" s="9">
        <f t="shared" si="0"/>
        <v>100</v>
      </c>
      <c r="G164" s="33">
        <v>439.41</v>
      </c>
      <c r="H164" s="42" t="s">
        <v>75</v>
      </c>
      <c r="I164" s="42">
        <v>1</v>
      </c>
      <c r="J164" s="42">
        <v>0</v>
      </c>
      <c r="K164" s="46"/>
    </row>
    <row r="165" spans="1:11" ht="22.5" customHeight="1" x14ac:dyDescent="0.25">
      <c r="A165" s="62" t="s">
        <v>32</v>
      </c>
      <c r="B165" s="59" t="s">
        <v>85</v>
      </c>
      <c r="C165" s="39" t="s">
        <v>13</v>
      </c>
      <c r="D165" s="15">
        <v>107.15</v>
      </c>
      <c r="E165" s="19">
        <v>107.15</v>
      </c>
      <c r="F165" s="9">
        <f t="shared" si="0"/>
        <v>100</v>
      </c>
      <c r="G165" s="20">
        <v>107.15</v>
      </c>
      <c r="H165" s="42" t="s">
        <v>75</v>
      </c>
      <c r="I165" s="42">
        <v>0</v>
      </c>
      <c r="J165" s="42">
        <v>0</v>
      </c>
      <c r="K165" s="46"/>
    </row>
    <row r="166" spans="1:11" ht="15.75" x14ac:dyDescent="0.25">
      <c r="A166" s="63"/>
      <c r="B166" s="60"/>
      <c r="C166" s="39" t="s">
        <v>14</v>
      </c>
      <c r="D166" s="17">
        <v>0</v>
      </c>
      <c r="E166" s="17">
        <v>0</v>
      </c>
      <c r="F166" s="9">
        <v>0</v>
      </c>
      <c r="G166" s="17">
        <v>0</v>
      </c>
      <c r="H166" s="44">
        <v>0</v>
      </c>
      <c r="I166" s="44">
        <v>0</v>
      </c>
      <c r="J166" s="44">
        <v>0</v>
      </c>
      <c r="K166" s="47"/>
    </row>
    <row r="167" spans="1:11" ht="15.75" x14ac:dyDescent="0.25">
      <c r="A167" s="63"/>
      <c r="B167" s="60"/>
      <c r="C167" s="39" t="s">
        <v>15</v>
      </c>
      <c r="D167" s="17">
        <v>0</v>
      </c>
      <c r="E167" s="17">
        <v>0</v>
      </c>
      <c r="F167" s="9">
        <v>0</v>
      </c>
      <c r="G167" s="17">
        <v>0</v>
      </c>
      <c r="H167" s="44">
        <v>0</v>
      </c>
      <c r="I167" s="44">
        <v>0</v>
      </c>
      <c r="J167" s="44">
        <v>0</v>
      </c>
      <c r="K167" s="47"/>
    </row>
    <row r="168" spans="1:11" ht="15.75" x14ac:dyDescent="0.25">
      <c r="A168" s="64"/>
      <c r="B168" s="61"/>
      <c r="C168" s="39" t="s">
        <v>16</v>
      </c>
      <c r="D168" s="23">
        <v>107.15</v>
      </c>
      <c r="E168" s="23">
        <v>107.15</v>
      </c>
      <c r="F168" s="9">
        <f t="shared" si="0"/>
        <v>100</v>
      </c>
      <c r="G168" s="26">
        <v>107.15</v>
      </c>
      <c r="H168" s="42" t="s">
        <v>75</v>
      </c>
      <c r="I168" s="42">
        <v>0</v>
      </c>
      <c r="J168" s="42">
        <v>0</v>
      </c>
      <c r="K168" s="47"/>
    </row>
    <row r="169" spans="1:11" ht="40.5" customHeight="1" x14ac:dyDescent="0.25">
      <c r="A169" s="62" t="s">
        <v>70</v>
      </c>
      <c r="B169" s="59" t="s">
        <v>86</v>
      </c>
      <c r="C169" s="39" t="s">
        <v>13</v>
      </c>
      <c r="D169" s="15">
        <v>13046</v>
      </c>
      <c r="E169" s="19">
        <v>13046</v>
      </c>
      <c r="F169" s="9">
        <f t="shared" si="0"/>
        <v>100</v>
      </c>
      <c r="G169" s="20">
        <v>12931.52</v>
      </c>
      <c r="H169" s="42" t="s">
        <v>126</v>
      </c>
      <c r="I169" s="42">
        <v>0</v>
      </c>
      <c r="J169" s="42">
        <v>0</v>
      </c>
      <c r="K169" s="47"/>
    </row>
    <row r="170" spans="1:11" ht="15.75" x14ac:dyDescent="0.25">
      <c r="A170" s="63"/>
      <c r="B170" s="60"/>
      <c r="C170" s="39" t="s">
        <v>14</v>
      </c>
      <c r="D170" s="17">
        <v>0</v>
      </c>
      <c r="E170" s="17">
        <v>0</v>
      </c>
      <c r="F170" s="9">
        <v>0</v>
      </c>
      <c r="G170" s="17">
        <v>0</v>
      </c>
      <c r="H170" s="44">
        <v>0</v>
      </c>
      <c r="I170" s="44">
        <v>0</v>
      </c>
      <c r="J170" s="44">
        <v>0</v>
      </c>
      <c r="K170" s="47"/>
    </row>
    <row r="171" spans="1:11" ht="15.75" x14ac:dyDescent="0.25">
      <c r="A171" s="63"/>
      <c r="B171" s="60"/>
      <c r="C171" s="39" t="s">
        <v>15</v>
      </c>
      <c r="D171" s="17">
        <v>0</v>
      </c>
      <c r="E171" s="17">
        <v>0</v>
      </c>
      <c r="F171" s="9">
        <v>0</v>
      </c>
      <c r="G171" s="17">
        <v>0</v>
      </c>
      <c r="H171" s="44">
        <v>0</v>
      </c>
      <c r="I171" s="44">
        <v>0</v>
      </c>
      <c r="J171" s="44">
        <v>0</v>
      </c>
      <c r="K171" s="47"/>
    </row>
    <row r="172" spans="1:11" ht="40.5" customHeight="1" x14ac:dyDescent="0.25">
      <c r="A172" s="64"/>
      <c r="B172" s="61"/>
      <c r="C172" s="39" t="s">
        <v>16</v>
      </c>
      <c r="D172" s="23">
        <v>13046</v>
      </c>
      <c r="E172" s="23">
        <v>13046</v>
      </c>
      <c r="F172" s="9">
        <f t="shared" si="0"/>
        <v>100</v>
      </c>
      <c r="G172" s="24">
        <v>12931.52</v>
      </c>
      <c r="H172" s="42" t="s">
        <v>126</v>
      </c>
      <c r="I172" s="42">
        <v>0</v>
      </c>
      <c r="J172" s="42">
        <v>0</v>
      </c>
      <c r="K172" s="44"/>
    </row>
    <row r="173" spans="1:11" ht="31.5" customHeight="1" x14ac:dyDescent="0.25">
      <c r="A173" s="62" t="s">
        <v>87</v>
      </c>
      <c r="B173" s="59" t="s">
        <v>88</v>
      </c>
      <c r="C173" s="39" t="s">
        <v>13</v>
      </c>
      <c r="D173" s="15">
        <v>4841.5</v>
      </c>
      <c r="E173" s="15">
        <v>4841.5</v>
      </c>
      <c r="F173" s="9">
        <f t="shared" si="0"/>
        <v>100</v>
      </c>
      <c r="G173" s="16">
        <v>704.7</v>
      </c>
      <c r="H173" s="42" t="s">
        <v>75</v>
      </c>
      <c r="I173" s="42">
        <v>0</v>
      </c>
      <c r="J173" s="42">
        <v>0</v>
      </c>
      <c r="K173" s="44"/>
    </row>
    <row r="174" spans="1:11" ht="15.75" x14ac:dyDescent="0.25">
      <c r="A174" s="63"/>
      <c r="B174" s="60"/>
      <c r="C174" s="39" t="s">
        <v>14</v>
      </c>
      <c r="D174" s="17">
        <v>0</v>
      </c>
      <c r="E174" s="17">
        <v>0</v>
      </c>
      <c r="F174" s="9">
        <v>0</v>
      </c>
      <c r="G174" s="17">
        <v>0</v>
      </c>
      <c r="H174" s="44">
        <v>0</v>
      </c>
      <c r="I174" s="44">
        <v>0</v>
      </c>
      <c r="J174" s="44">
        <v>0</v>
      </c>
      <c r="K174" s="44"/>
    </row>
    <row r="175" spans="1:11" ht="15.75" x14ac:dyDescent="0.25">
      <c r="A175" s="63"/>
      <c r="B175" s="60"/>
      <c r="C175" s="39" t="s">
        <v>15</v>
      </c>
      <c r="D175" s="17">
        <v>0</v>
      </c>
      <c r="E175" s="17">
        <v>0</v>
      </c>
      <c r="F175" s="9">
        <v>0</v>
      </c>
      <c r="G175" s="17">
        <v>0</v>
      </c>
      <c r="H175" s="44">
        <v>0</v>
      </c>
      <c r="I175" s="44">
        <v>0</v>
      </c>
      <c r="J175" s="44">
        <v>0</v>
      </c>
      <c r="K175" s="44"/>
    </row>
    <row r="176" spans="1:11" ht="15.75" x14ac:dyDescent="0.25">
      <c r="A176" s="64"/>
      <c r="B176" s="61"/>
      <c r="C176" s="39" t="s">
        <v>16</v>
      </c>
      <c r="D176" s="23">
        <v>4841.5</v>
      </c>
      <c r="E176" s="23">
        <v>4841.5</v>
      </c>
      <c r="F176" s="9">
        <f t="shared" si="0"/>
        <v>100</v>
      </c>
      <c r="G176" s="23">
        <v>704.7</v>
      </c>
      <c r="H176" s="42" t="s">
        <v>75</v>
      </c>
      <c r="I176" s="42">
        <v>0</v>
      </c>
      <c r="J176" s="42">
        <v>0</v>
      </c>
      <c r="K176" s="44"/>
    </row>
    <row r="177" spans="1:11" ht="31.5" x14ac:dyDescent="0.25">
      <c r="A177" s="62" t="s">
        <v>89</v>
      </c>
      <c r="B177" s="59" t="s">
        <v>90</v>
      </c>
      <c r="C177" s="39" t="s">
        <v>13</v>
      </c>
      <c r="D177" s="15">
        <v>2130.1</v>
      </c>
      <c r="E177" s="37">
        <v>2130.1</v>
      </c>
      <c r="F177" s="9">
        <f t="shared" si="0"/>
        <v>100</v>
      </c>
      <c r="G177" s="18">
        <v>0</v>
      </c>
      <c r="H177" s="42" t="s">
        <v>75</v>
      </c>
      <c r="I177" s="42">
        <v>0</v>
      </c>
      <c r="J177" s="42">
        <v>0</v>
      </c>
      <c r="K177" s="44"/>
    </row>
    <row r="178" spans="1:11" ht="15.75" x14ac:dyDescent="0.25">
      <c r="A178" s="63"/>
      <c r="B178" s="60"/>
      <c r="C178" s="39" t="s">
        <v>14</v>
      </c>
      <c r="D178" s="17">
        <v>0</v>
      </c>
      <c r="E178" s="17">
        <v>0</v>
      </c>
      <c r="F178" s="9">
        <v>0</v>
      </c>
      <c r="G178" s="17">
        <v>0</v>
      </c>
      <c r="H178" s="44">
        <v>0</v>
      </c>
      <c r="I178" s="44">
        <v>0</v>
      </c>
      <c r="J178" s="44">
        <v>0</v>
      </c>
      <c r="K178" s="44"/>
    </row>
    <row r="179" spans="1:11" ht="15.75" x14ac:dyDescent="0.25">
      <c r="A179" s="63"/>
      <c r="B179" s="60"/>
      <c r="C179" s="39" t="s">
        <v>15</v>
      </c>
      <c r="D179" s="17">
        <v>0</v>
      </c>
      <c r="E179" s="17">
        <v>0</v>
      </c>
      <c r="F179" s="9">
        <v>0</v>
      </c>
      <c r="G179" s="17">
        <v>0</v>
      </c>
      <c r="H179" s="44">
        <v>0</v>
      </c>
      <c r="I179" s="44">
        <v>0</v>
      </c>
      <c r="J179" s="44">
        <v>0</v>
      </c>
      <c r="K179" s="44"/>
    </row>
    <row r="180" spans="1:11" ht="15.75" x14ac:dyDescent="0.25">
      <c r="A180" s="64"/>
      <c r="B180" s="61"/>
      <c r="C180" s="39" t="s">
        <v>16</v>
      </c>
      <c r="D180" s="23">
        <v>2130.1</v>
      </c>
      <c r="E180" s="35">
        <v>2130.1</v>
      </c>
      <c r="F180" s="9">
        <f t="shared" si="0"/>
        <v>100</v>
      </c>
      <c r="G180" s="27">
        <v>0</v>
      </c>
      <c r="H180" s="42" t="s">
        <v>75</v>
      </c>
      <c r="I180" s="42">
        <v>0</v>
      </c>
      <c r="J180" s="42">
        <v>0</v>
      </c>
      <c r="K180" s="44"/>
    </row>
    <row r="181" spans="1:11" ht="31.5" x14ac:dyDescent="0.25">
      <c r="A181" s="62" t="s">
        <v>91</v>
      </c>
      <c r="B181" s="59" t="s">
        <v>92</v>
      </c>
      <c r="C181" s="39" t="s">
        <v>13</v>
      </c>
      <c r="D181" s="15">
        <v>2118.1</v>
      </c>
      <c r="E181" s="15">
        <v>2118.1</v>
      </c>
      <c r="F181" s="9">
        <f t="shared" ref="F181:F244" si="1">E181/D181*100</f>
        <v>100</v>
      </c>
      <c r="G181" s="16">
        <v>609.11</v>
      </c>
      <c r="H181" s="42" t="s">
        <v>75</v>
      </c>
      <c r="I181" s="42">
        <v>0</v>
      </c>
      <c r="J181" s="42">
        <v>0</v>
      </c>
      <c r="K181" s="44"/>
    </row>
    <row r="182" spans="1:11" ht="15.75" x14ac:dyDescent="0.25">
      <c r="A182" s="63"/>
      <c r="B182" s="60"/>
      <c r="C182" s="39" t="s">
        <v>14</v>
      </c>
      <c r="D182" s="17">
        <v>0</v>
      </c>
      <c r="E182" s="17">
        <v>0</v>
      </c>
      <c r="F182" s="9">
        <v>0</v>
      </c>
      <c r="G182" s="17">
        <v>0</v>
      </c>
      <c r="H182" s="44">
        <v>0</v>
      </c>
      <c r="I182" s="44">
        <v>0</v>
      </c>
      <c r="J182" s="44">
        <v>0</v>
      </c>
      <c r="K182" s="44"/>
    </row>
    <row r="183" spans="1:11" ht="15.75" x14ac:dyDescent="0.25">
      <c r="A183" s="63"/>
      <c r="B183" s="60"/>
      <c r="C183" s="39" t="s">
        <v>15</v>
      </c>
      <c r="D183" s="17">
        <v>0</v>
      </c>
      <c r="E183" s="17">
        <v>0</v>
      </c>
      <c r="F183" s="9">
        <v>0</v>
      </c>
      <c r="G183" s="17">
        <v>0</v>
      </c>
      <c r="H183" s="44">
        <v>0</v>
      </c>
      <c r="I183" s="44">
        <v>0</v>
      </c>
      <c r="J183" s="44">
        <v>0</v>
      </c>
      <c r="K183" s="44"/>
    </row>
    <row r="184" spans="1:11" ht="15.75" x14ac:dyDescent="0.25">
      <c r="A184" s="64"/>
      <c r="B184" s="61"/>
      <c r="C184" s="39" t="s">
        <v>16</v>
      </c>
      <c r="D184" s="23">
        <v>2118.1</v>
      </c>
      <c r="E184" s="23">
        <v>2118.1</v>
      </c>
      <c r="F184" s="9">
        <f t="shared" si="1"/>
        <v>100</v>
      </c>
      <c r="G184" s="23">
        <v>609.11</v>
      </c>
      <c r="H184" s="42" t="s">
        <v>75</v>
      </c>
      <c r="I184" s="42">
        <v>0</v>
      </c>
      <c r="J184" s="42">
        <v>0</v>
      </c>
      <c r="K184" s="44"/>
    </row>
    <row r="185" spans="1:11" ht="31.5" customHeight="1" x14ac:dyDescent="0.25">
      <c r="A185" s="62" t="s">
        <v>93</v>
      </c>
      <c r="B185" s="59" t="s">
        <v>94</v>
      </c>
      <c r="C185" s="39" t="s">
        <v>13</v>
      </c>
      <c r="D185" s="15">
        <v>8578.82</v>
      </c>
      <c r="E185" s="15">
        <v>8578.82</v>
      </c>
      <c r="F185" s="9">
        <f t="shared" si="1"/>
        <v>100</v>
      </c>
      <c r="G185" s="14">
        <v>1014.78</v>
      </c>
      <c r="H185" s="42" t="s">
        <v>75</v>
      </c>
      <c r="I185" s="42">
        <v>1</v>
      </c>
      <c r="J185" s="42">
        <v>0</v>
      </c>
      <c r="K185" s="44"/>
    </row>
    <row r="186" spans="1:11" ht="15.75" x14ac:dyDescent="0.25">
      <c r="A186" s="63"/>
      <c r="B186" s="60"/>
      <c r="C186" s="39" t="s">
        <v>14</v>
      </c>
      <c r="D186" s="17">
        <v>0</v>
      </c>
      <c r="E186" s="17">
        <v>0</v>
      </c>
      <c r="F186" s="9">
        <v>0</v>
      </c>
      <c r="G186" s="17">
        <v>0</v>
      </c>
      <c r="H186" s="44">
        <v>0</v>
      </c>
      <c r="I186" s="44">
        <v>0</v>
      </c>
      <c r="J186" s="44">
        <v>0</v>
      </c>
      <c r="K186" s="44"/>
    </row>
    <row r="187" spans="1:11" ht="15.75" x14ac:dyDescent="0.25">
      <c r="A187" s="63"/>
      <c r="B187" s="60"/>
      <c r="C187" s="39" t="s">
        <v>15</v>
      </c>
      <c r="D187" s="17">
        <v>0</v>
      </c>
      <c r="E187" s="17">
        <v>0</v>
      </c>
      <c r="F187" s="9">
        <v>0</v>
      </c>
      <c r="G187" s="17">
        <v>0</v>
      </c>
      <c r="H187" s="44">
        <v>0</v>
      </c>
      <c r="I187" s="44">
        <v>0</v>
      </c>
      <c r="J187" s="44">
        <v>0</v>
      </c>
      <c r="K187" s="44"/>
    </row>
    <row r="188" spans="1:11" ht="15.75" x14ac:dyDescent="0.25">
      <c r="A188" s="64"/>
      <c r="B188" s="61"/>
      <c r="C188" s="39" t="s">
        <v>16</v>
      </c>
      <c r="D188" s="23">
        <v>8578.82</v>
      </c>
      <c r="E188" s="23">
        <v>8578.82</v>
      </c>
      <c r="F188" s="9">
        <f t="shared" si="1"/>
        <v>100</v>
      </c>
      <c r="G188" s="26">
        <v>1014.78</v>
      </c>
      <c r="H188" s="42" t="s">
        <v>75</v>
      </c>
      <c r="I188" s="42">
        <v>1</v>
      </c>
      <c r="J188" s="42">
        <v>0</v>
      </c>
      <c r="K188" s="42"/>
    </row>
    <row r="189" spans="1:11" ht="31.5" customHeight="1" x14ac:dyDescent="0.25">
      <c r="A189" s="62" t="s">
        <v>95</v>
      </c>
      <c r="B189" s="59" t="s">
        <v>96</v>
      </c>
      <c r="C189" s="39" t="s">
        <v>13</v>
      </c>
      <c r="D189" s="15">
        <v>2779.53</v>
      </c>
      <c r="E189" s="15">
        <v>2779.53</v>
      </c>
      <c r="F189" s="9">
        <f t="shared" si="1"/>
        <v>100</v>
      </c>
      <c r="G189" s="14">
        <v>500.87</v>
      </c>
      <c r="H189" s="42" t="s">
        <v>75</v>
      </c>
      <c r="I189" s="42">
        <v>1</v>
      </c>
      <c r="J189" s="42">
        <v>0</v>
      </c>
      <c r="K189" s="42"/>
    </row>
    <row r="190" spans="1:11" ht="15.75" x14ac:dyDescent="0.25">
      <c r="A190" s="63"/>
      <c r="B190" s="60"/>
      <c r="C190" s="39" t="s">
        <v>14</v>
      </c>
      <c r="D190" s="17">
        <v>0</v>
      </c>
      <c r="E190" s="21">
        <v>0</v>
      </c>
      <c r="F190" s="9">
        <v>0</v>
      </c>
      <c r="G190" s="21">
        <v>0</v>
      </c>
      <c r="H190" s="44">
        <v>0</v>
      </c>
      <c r="I190" s="44">
        <v>0</v>
      </c>
      <c r="J190" s="44">
        <v>0</v>
      </c>
      <c r="K190" s="44"/>
    </row>
    <row r="191" spans="1:11" ht="15.75" x14ac:dyDescent="0.25">
      <c r="A191" s="63"/>
      <c r="B191" s="60"/>
      <c r="C191" s="39" t="s">
        <v>15</v>
      </c>
      <c r="D191" s="17">
        <v>0</v>
      </c>
      <c r="E191" s="21">
        <v>0</v>
      </c>
      <c r="F191" s="9">
        <v>0</v>
      </c>
      <c r="G191" s="21">
        <v>0</v>
      </c>
      <c r="H191" s="44">
        <v>0</v>
      </c>
      <c r="I191" s="44">
        <v>0</v>
      </c>
      <c r="J191" s="44">
        <v>0</v>
      </c>
      <c r="K191" s="44"/>
    </row>
    <row r="192" spans="1:11" ht="15.75" x14ac:dyDescent="0.25">
      <c r="A192" s="64"/>
      <c r="B192" s="61"/>
      <c r="C192" s="39" t="s">
        <v>16</v>
      </c>
      <c r="D192" s="23">
        <v>2779.53</v>
      </c>
      <c r="E192" s="23">
        <v>2779.53</v>
      </c>
      <c r="F192" s="9">
        <f t="shared" si="1"/>
        <v>100</v>
      </c>
      <c r="G192" s="23">
        <v>500.87</v>
      </c>
      <c r="H192" s="42" t="s">
        <v>75</v>
      </c>
      <c r="I192" s="42">
        <v>1</v>
      </c>
      <c r="J192" s="42">
        <v>0</v>
      </c>
      <c r="K192" s="47"/>
    </row>
    <row r="193" spans="1:11" ht="31.5" customHeight="1" x14ac:dyDescent="0.25">
      <c r="A193" s="62" t="s">
        <v>97</v>
      </c>
      <c r="B193" s="59" t="s">
        <v>98</v>
      </c>
      <c r="C193" s="39" t="s">
        <v>13</v>
      </c>
      <c r="D193" s="15">
        <v>3764.55</v>
      </c>
      <c r="E193" s="15">
        <v>3764.55</v>
      </c>
      <c r="F193" s="9">
        <f t="shared" si="1"/>
        <v>100</v>
      </c>
      <c r="G193" s="14">
        <v>635.88</v>
      </c>
      <c r="H193" s="42" t="s">
        <v>75</v>
      </c>
      <c r="I193" s="42">
        <v>1</v>
      </c>
      <c r="J193" s="42">
        <v>0</v>
      </c>
      <c r="K193" s="47"/>
    </row>
    <row r="194" spans="1:11" ht="15.75" x14ac:dyDescent="0.25">
      <c r="A194" s="63"/>
      <c r="B194" s="60"/>
      <c r="C194" s="39" t="s">
        <v>14</v>
      </c>
      <c r="D194" s="17">
        <v>0</v>
      </c>
      <c r="E194" s="17">
        <v>0</v>
      </c>
      <c r="F194" s="9">
        <v>0</v>
      </c>
      <c r="G194" s="17">
        <v>0</v>
      </c>
      <c r="H194" s="44">
        <v>0</v>
      </c>
      <c r="I194" s="44">
        <v>0</v>
      </c>
      <c r="J194" s="44">
        <v>0</v>
      </c>
      <c r="K194" s="44"/>
    </row>
    <row r="195" spans="1:11" ht="15.75" x14ac:dyDescent="0.25">
      <c r="A195" s="63"/>
      <c r="B195" s="60"/>
      <c r="C195" s="39" t="s">
        <v>15</v>
      </c>
      <c r="D195" s="17">
        <v>0</v>
      </c>
      <c r="E195" s="17">
        <v>0</v>
      </c>
      <c r="F195" s="9">
        <v>0</v>
      </c>
      <c r="G195" s="17">
        <v>0</v>
      </c>
      <c r="H195" s="44">
        <v>0</v>
      </c>
      <c r="I195" s="44">
        <v>0</v>
      </c>
      <c r="J195" s="44">
        <v>0</v>
      </c>
      <c r="K195" s="44"/>
    </row>
    <row r="196" spans="1:11" ht="15.75" x14ac:dyDescent="0.25">
      <c r="A196" s="64"/>
      <c r="B196" s="61"/>
      <c r="C196" s="39" t="s">
        <v>16</v>
      </c>
      <c r="D196" s="23">
        <v>3764.55</v>
      </c>
      <c r="E196" s="23">
        <v>3764.55</v>
      </c>
      <c r="F196" s="9">
        <f t="shared" si="1"/>
        <v>100</v>
      </c>
      <c r="G196" s="24">
        <v>635.88</v>
      </c>
      <c r="H196" s="42" t="s">
        <v>75</v>
      </c>
      <c r="I196" s="42">
        <v>1</v>
      </c>
      <c r="J196" s="42">
        <v>0</v>
      </c>
      <c r="K196" s="44"/>
    </row>
    <row r="197" spans="1:11" ht="31.5" customHeight="1" x14ac:dyDescent="0.25">
      <c r="A197" s="62" t="s">
        <v>99</v>
      </c>
      <c r="B197" s="59" t="s">
        <v>100</v>
      </c>
      <c r="C197" s="39" t="s">
        <v>13</v>
      </c>
      <c r="D197" s="15">
        <v>5858.98</v>
      </c>
      <c r="E197" s="15">
        <v>5858.98</v>
      </c>
      <c r="F197" s="9">
        <f t="shared" si="1"/>
        <v>100</v>
      </c>
      <c r="G197" s="16">
        <v>753.18</v>
      </c>
      <c r="H197" s="42" t="s">
        <v>75</v>
      </c>
      <c r="I197" s="42">
        <v>1</v>
      </c>
      <c r="J197" s="42">
        <v>0</v>
      </c>
      <c r="K197" s="47"/>
    </row>
    <row r="198" spans="1:11" ht="15.75" x14ac:dyDescent="0.25">
      <c r="A198" s="63"/>
      <c r="B198" s="60"/>
      <c r="C198" s="39" t="s">
        <v>14</v>
      </c>
      <c r="D198" s="17">
        <v>0</v>
      </c>
      <c r="E198" s="21">
        <v>0</v>
      </c>
      <c r="F198" s="9">
        <v>0</v>
      </c>
      <c r="G198" s="17">
        <v>0</v>
      </c>
      <c r="H198" s="44">
        <v>0</v>
      </c>
      <c r="I198" s="44">
        <v>0</v>
      </c>
      <c r="J198" s="44">
        <v>0</v>
      </c>
      <c r="K198" s="47"/>
    </row>
    <row r="199" spans="1:11" ht="15.75" x14ac:dyDescent="0.25">
      <c r="A199" s="63"/>
      <c r="B199" s="60"/>
      <c r="C199" s="39" t="s">
        <v>15</v>
      </c>
      <c r="D199" s="17">
        <v>0</v>
      </c>
      <c r="E199" s="21">
        <v>0</v>
      </c>
      <c r="F199" s="9">
        <v>0</v>
      </c>
      <c r="G199" s="17">
        <v>0</v>
      </c>
      <c r="H199" s="44">
        <v>0</v>
      </c>
      <c r="I199" s="44">
        <v>0</v>
      </c>
      <c r="J199" s="44">
        <v>0</v>
      </c>
      <c r="K199" s="47"/>
    </row>
    <row r="200" spans="1:11" ht="15.75" x14ac:dyDescent="0.25">
      <c r="A200" s="64"/>
      <c r="B200" s="61"/>
      <c r="C200" s="39" t="s">
        <v>16</v>
      </c>
      <c r="D200" s="23">
        <v>5858.98</v>
      </c>
      <c r="E200" s="23">
        <v>5858.98</v>
      </c>
      <c r="F200" s="9">
        <f t="shared" si="1"/>
        <v>100</v>
      </c>
      <c r="G200" s="26">
        <v>753.18</v>
      </c>
      <c r="H200" s="42" t="s">
        <v>75</v>
      </c>
      <c r="I200" s="42">
        <v>1</v>
      </c>
      <c r="J200" s="42">
        <v>0</v>
      </c>
      <c r="K200" s="47"/>
    </row>
    <row r="201" spans="1:11" ht="31.5" customHeight="1" x14ac:dyDescent="0.25">
      <c r="A201" s="62" t="s">
        <v>101</v>
      </c>
      <c r="B201" s="59" t="s">
        <v>102</v>
      </c>
      <c r="C201" s="39" t="s">
        <v>13</v>
      </c>
      <c r="D201" s="15">
        <v>3566.04</v>
      </c>
      <c r="E201" s="15">
        <v>3566.04</v>
      </c>
      <c r="F201" s="9">
        <f t="shared" si="1"/>
        <v>100</v>
      </c>
      <c r="G201" s="20">
        <v>604.64</v>
      </c>
      <c r="H201" s="42" t="s">
        <v>75</v>
      </c>
      <c r="I201" s="42">
        <v>1</v>
      </c>
      <c r="J201" s="42">
        <v>0</v>
      </c>
      <c r="K201" s="47"/>
    </row>
    <row r="202" spans="1:11" ht="15.75" x14ac:dyDescent="0.25">
      <c r="A202" s="63"/>
      <c r="B202" s="60"/>
      <c r="C202" s="39" t="s">
        <v>14</v>
      </c>
      <c r="D202" s="17">
        <v>0</v>
      </c>
      <c r="E202" s="21">
        <v>0</v>
      </c>
      <c r="F202" s="9">
        <v>0</v>
      </c>
      <c r="G202" s="17">
        <v>0</v>
      </c>
      <c r="H202" s="44">
        <v>0</v>
      </c>
      <c r="I202" s="44">
        <v>0</v>
      </c>
      <c r="J202" s="44">
        <v>0</v>
      </c>
      <c r="K202" s="44"/>
    </row>
    <row r="203" spans="1:11" ht="15.75" x14ac:dyDescent="0.25">
      <c r="A203" s="63"/>
      <c r="B203" s="60"/>
      <c r="C203" s="39" t="s">
        <v>15</v>
      </c>
      <c r="D203" s="17">
        <v>0</v>
      </c>
      <c r="E203" s="21">
        <v>0</v>
      </c>
      <c r="F203" s="9">
        <v>0</v>
      </c>
      <c r="G203" s="17">
        <v>0</v>
      </c>
      <c r="H203" s="44">
        <v>0</v>
      </c>
      <c r="I203" s="44">
        <v>0</v>
      </c>
      <c r="J203" s="44">
        <v>0</v>
      </c>
      <c r="K203" s="44"/>
    </row>
    <row r="204" spans="1:11" ht="15.75" x14ac:dyDescent="0.25">
      <c r="A204" s="64"/>
      <c r="B204" s="61"/>
      <c r="C204" s="39" t="s">
        <v>16</v>
      </c>
      <c r="D204" s="23">
        <v>3566.04</v>
      </c>
      <c r="E204" s="23">
        <v>3566.04</v>
      </c>
      <c r="F204" s="9">
        <f t="shared" si="1"/>
        <v>100</v>
      </c>
      <c r="G204" s="26">
        <v>604.64</v>
      </c>
      <c r="H204" s="42" t="s">
        <v>75</v>
      </c>
      <c r="I204" s="42">
        <v>1</v>
      </c>
      <c r="J204" s="42">
        <v>0</v>
      </c>
      <c r="K204" s="42"/>
    </row>
    <row r="205" spans="1:11" ht="31.5" customHeight="1" x14ac:dyDescent="0.25">
      <c r="A205" s="62" t="s">
        <v>103</v>
      </c>
      <c r="B205" s="59" t="s">
        <v>104</v>
      </c>
      <c r="C205" s="39" t="s">
        <v>13</v>
      </c>
      <c r="D205" s="15">
        <v>74300</v>
      </c>
      <c r="E205" s="15">
        <v>74300</v>
      </c>
      <c r="F205" s="9">
        <f t="shared" si="1"/>
        <v>100</v>
      </c>
      <c r="G205" s="14">
        <v>1775.25</v>
      </c>
      <c r="H205" s="42" t="s">
        <v>75</v>
      </c>
      <c r="I205" s="42">
        <v>1</v>
      </c>
      <c r="J205" s="42">
        <v>0</v>
      </c>
      <c r="K205" s="44"/>
    </row>
    <row r="206" spans="1:11" ht="15.75" x14ac:dyDescent="0.25">
      <c r="A206" s="63"/>
      <c r="B206" s="60"/>
      <c r="C206" s="39" t="s">
        <v>14</v>
      </c>
      <c r="D206" s="17">
        <v>0</v>
      </c>
      <c r="E206" s="17">
        <v>0</v>
      </c>
      <c r="F206" s="9">
        <v>0</v>
      </c>
      <c r="G206" s="17">
        <v>0</v>
      </c>
      <c r="H206" s="44">
        <v>0</v>
      </c>
      <c r="I206" s="44">
        <v>0</v>
      </c>
      <c r="J206" s="44">
        <v>0</v>
      </c>
      <c r="K206" s="44"/>
    </row>
    <row r="207" spans="1:11" ht="15.75" x14ac:dyDescent="0.25">
      <c r="A207" s="63"/>
      <c r="B207" s="60"/>
      <c r="C207" s="39" t="s">
        <v>15</v>
      </c>
      <c r="D207" s="17">
        <v>0</v>
      </c>
      <c r="E207" s="17">
        <v>0</v>
      </c>
      <c r="F207" s="9">
        <v>0</v>
      </c>
      <c r="G207" s="17">
        <v>0</v>
      </c>
      <c r="H207" s="44">
        <v>0</v>
      </c>
      <c r="I207" s="44">
        <v>0</v>
      </c>
      <c r="J207" s="44">
        <v>0</v>
      </c>
      <c r="K207" s="44"/>
    </row>
    <row r="208" spans="1:11" ht="15.75" x14ac:dyDescent="0.25">
      <c r="A208" s="64"/>
      <c r="B208" s="61"/>
      <c r="C208" s="39" t="s">
        <v>16</v>
      </c>
      <c r="D208" s="23">
        <v>74300</v>
      </c>
      <c r="E208" s="23">
        <v>74300</v>
      </c>
      <c r="F208" s="9">
        <f t="shared" si="1"/>
        <v>100</v>
      </c>
      <c r="G208" s="23">
        <v>1775.25</v>
      </c>
      <c r="H208" s="42" t="s">
        <v>75</v>
      </c>
      <c r="I208" s="42">
        <v>1</v>
      </c>
      <c r="J208" s="42">
        <v>0</v>
      </c>
      <c r="K208" s="42"/>
    </row>
    <row r="209" spans="1:11" ht="31.5" customHeight="1" x14ac:dyDescent="0.25">
      <c r="A209" s="62" t="s">
        <v>105</v>
      </c>
      <c r="B209" s="59" t="s">
        <v>106</v>
      </c>
      <c r="C209" s="39" t="s">
        <v>13</v>
      </c>
      <c r="D209" s="15">
        <v>3710.89</v>
      </c>
      <c r="E209" s="15">
        <v>3710.89</v>
      </c>
      <c r="F209" s="9">
        <f t="shared" si="1"/>
        <v>100</v>
      </c>
      <c r="G209" s="20">
        <v>641.63</v>
      </c>
      <c r="H209" s="42" t="s">
        <v>75</v>
      </c>
      <c r="I209" s="42">
        <v>1</v>
      </c>
      <c r="J209" s="42">
        <v>0</v>
      </c>
      <c r="K209" s="46"/>
    </row>
    <row r="210" spans="1:11" ht="15.75" x14ac:dyDescent="0.25">
      <c r="A210" s="63"/>
      <c r="B210" s="60"/>
      <c r="C210" s="39" t="s">
        <v>14</v>
      </c>
      <c r="D210" s="17">
        <v>0</v>
      </c>
      <c r="E210" s="17">
        <v>0</v>
      </c>
      <c r="F210" s="9">
        <v>0</v>
      </c>
      <c r="G210" s="17">
        <v>0</v>
      </c>
      <c r="H210" s="44">
        <v>0</v>
      </c>
      <c r="I210" s="44">
        <v>0</v>
      </c>
      <c r="J210" s="44">
        <v>0</v>
      </c>
      <c r="K210" s="44"/>
    </row>
    <row r="211" spans="1:11" ht="15.75" x14ac:dyDescent="0.25">
      <c r="A211" s="63"/>
      <c r="B211" s="60"/>
      <c r="C211" s="39" t="s">
        <v>15</v>
      </c>
      <c r="D211" s="17">
        <v>0</v>
      </c>
      <c r="E211" s="17">
        <v>0</v>
      </c>
      <c r="F211" s="9">
        <v>0</v>
      </c>
      <c r="G211" s="17">
        <v>0</v>
      </c>
      <c r="H211" s="44">
        <v>0</v>
      </c>
      <c r="I211" s="44">
        <v>0</v>
      </c>
      <c r="J211" s="44">
        <v>0</v>
      </c>
      <c r="K211" s="44"/>
    </row>
    <row r="212" spans="1:11" ht="15.75" x14ac:dyDescent="0.25">
      <c r="A212" s="64"/>
      <c r="B212" s="61"/>
      <c r="C212" s="39" t="s">
        <v>16</v>
      </c>
      <c r="D212" s="23">
        <v>3710.89</v>
      </c>
      <c r="E212" s="23">
        <v>3710.89</v>
      </c>
      <c r="F212" s="9">
        <f t="shared" si="1"/>
        <v>100</v>
      </c>
      <c r="G212" s="26">
        <v>641.63</v>
      </c>
      <c r="H212" s="42" t="s">
        <v>75</v>
      </c>
      <c r="I212" s="42">
        <v>1</v>
      </c>
      <c r="J212" s="42">
        <v>0</v>
      </c>
      <c r="K212" s="44"/>
    </row>
    <row r="213" spans="1:11" ht="31.5" customHeight="1" x14ac:dyDescent="0.25">
      <c r="A213" s="62" t="s">
        <v>107</v>
      </c>
      <c r="B213" s="59" t="s">
        <v>108</v>
      </c>
      <c r="C213" s="39" t="s">
        <v>13</v>
      </c>
      <c r="D213" s="15">
        <v>3664</v>
      </c>
      <c r="E213" s="15">
        <v>3664</v>
      </c>
      <c r="F213" s="9">
        <f t="shared" si="1"/>
        <v>100</v>
      </c>
      <c r="G213" s="17">
        <v>0</v>
      </c>
      <c r="H213" s="42" t="s">
        <v>75</v>
      </c>
      <c r="I213" s="42">
        <v>1</v>
      </c>
      <c r="J213" s="42">
        <v>0</v>
      </c>
      <c r="K213" s="44"/>
    </row>
    <row r="214" spans="1:11" ht="15.75" x14ac:dyDescent="0.25">
      <c r="A214" s="63"/>
      <c r="B214" s="60"/>
      <c r="C214" s="39" t="s">
        <v>14</v>
      </c>
      <c r="D214" s="17">
        <v>0</v>
      </c>
      <c r="E214" s="17">
        <v>0</v>
      </c>
      <c r="F214" s="9">
        <v>0</v>
      </c>
      <c r="G214" s="17">
        <v>0</v>
      </c>
      <c r="H214" s="44">
        <v>0</v>
      </c>
      <c r="I214" s="44">
        <v>0</v>
      </c>
      <c r="J214" s="44">
        <v>0</v>
      </c>
      <c r="K214" s="44"/>
    </row>
    <row r="215" spans="1:11" ht="15.75" x14ac:dyDescent="0.25">
      <c r="A215" s="63"/>
      <c r="B215" s="60"/>
      <c r="C215" s="39" t="s">
        <v>15</v>
      </c>
      <c r="D215" s="17">
        <v>0</v>
      </c>
      <c r="E215" s="17">
        <v>0</v>
      </c>
      <c r="F215" s="9">
        <v>0</v>
      </c>
      <c r="G215" s="17">
        <v>0</v>
      </c>
      <c r="H215" s="44">
        <v>0</v>
      </c>
      <c r="I215" s="44">
        <v>0</v>
      </c>
      <c r="J215" s="44">
        <v>0</v>
      </c>
      <c r="K215" s="44"/>
    </row>
    <row r="216" spans="1:11" ht="15.75" x14ac:dyDescent="0.25">
      <c r="A216" s="64"/>
      <c r="B216" s="61"/>
      <c r="C216" s="39" t="s">
        <v>16</v>
      </c>
      <c r="D216" s="23">
        <v>3664</v>
      </c>
      <c r="E216" s="23">
        <v>3664</v>
      </c>
      <c r="F216" s="9">
        <f t="shared" si="1"/>
        <v>100</v>
      </c>
      <c r="G216" s="28">
        <v>0</v>
      </c>
      <c r="H216" s="42" t="s">
        <v>75</v>
      </c>
      <c r="I216" s="42">
        <v>1</v>
      </c>
      <c r="J216" s="42">
        <v>0</v>
      </c>
      <c r="K216" s="44"/>
    </row>
    <row r="217" spans="1:11" ht="31.5" customHeight="1" x14ac:dyDescent="0.25">
      <c r="A217" s="62" t="s">
        <v>109</v>
      </c>
      <c r="B217" s="59" t="s">
        <v>110</v>
      </c>
      <c r="C217" s="39" t="s">
        <v>13</v>
      </c>
      <c r="D217" s="15">
        <v>16500</v>
      </c>
      <c r="E217" s="15">
        <v>16500</v>
      </c>
      <c r="F217" s="9">
        <f t="shared" si="1"/>
        <v>100</v>
      </c>
      <c r="G217" s="38">
        <v>15793.02</v>
      </c>
      <c r="H217" s="42" t="s">
        <v>126</v>
      </c>
      <c r="I217" s="42">
        <v>6.8</v>
      </c>
      <c r="J217" s="42">
        <v>22.7</v>
      </c>
      <c r="K217" s="44"/>
    </row>
    <row r="218" spans="1:11" ht="15.75" x14ac:dyDescent="0.25">
      <c r="A218" s="63"/>
      <c r="B218" s="60"/>
      <c r="C218" s="39" t="s">
        <v>14</v>
      </c>
      <c r="D218" s="17">
        <v>0</v>
      </c>
      <c r="E218" s="17">
        <v>0</v>
      </c>
      <c r="F218" s="9">
        <v>0</v>
      </c>
      <c r="G218" s="17">
        <v>0</v>
      </c>
      <c r="H218" s="44">
        <v>0</v>
      </c>
      <c r="I218" s="44">
        <v>0</v>
      </c>
      <c r="J218" s="44">
        <v>0</v>
      </c>
      <c r="K218" s="44"/>
    </row>
    <row r="219" spans="1:11" ht="15.75" x14ac:dyDescent="0.25">
      <c r="A219" s="63"/>
      <c r="B219" s="60"/>
      <c r="C219" s="39" t="s">
        <v>15</v>
      </c>
      <c r="D219" s="17">
        <v>0</v>
      </c>
      <c r="E219" s="17">
        <v>0</v>
      </c>
      <c r="F219" s="9">
        <v>0</v>
      </c>
      <c r="G219" s="17">
        <v>0</v>
      </c>
      <c r="H219" s="44">
        <v>0</v>
      </c>
      <c r="I219" s="44">
        <v>0</v>
      </c>
      <c r="J219" s="44">
        <v>0</v>
      </c>
      <c r="K219" s="44"/>
    </row>
    <row r="220" spans="1:11" ht="38.25" customHeight="1" x14ac:dyDescent="0.25">
      <c r="A220" s="64"/>
      <c r="B220" s="61"/>
      <c r="C220" s="39" t="s">
        <v>16</v>
      </c>
      <c r="D220" s="23">
        <v>16500</v>
      </c>
      <c r="E220" s="23">
        <v>16500</v>
      </c>
      <c r="F220" s="9">
        <f t="shared" si="1"/>
        <v>100</v>
      </c>
      <c r="G220" s="33">
        <v>15793.02</v>
      </c>
      <c r="H220" s="42" t="s">
        <v>126</v>
      </c>
      <c r="I220" s="42">
        <v>6.8</v>
      </c>
      <c r="J220" s="42">
        <v>22.7</v>
      </c>
      <c r="K220" s="44"/>
    </row>
    <row r="221" spans="1:11" ht="31.5" customHeight="1" x14ac:dyDescent="0.25">
      <c r="A221" s="62" t="s">
        <v>111</v>
      </c>
      <c r="B221" s="59" t="s">
        <v>112</v>
      </c>
      <c r="C221" s="39" t="s">
        <v>13</v>
      </c>
      <c r="D221" s="15">
        <v>4953.42</v>
      </c>
      <c r="E221" s="15">
        <v>4953.42</v>
      </c>
      <c r="F221" s="9">
        <f t="shared" si="1"/>
        <v>100</v>
      </c>
      <c r="G221" s="20">
        <v>880.33</v>
      </c>
      <c r="H221" s="42" t="s">
        <v>75</v>
      </c>
      <c r="I221" s="42">
        <v>1</v>
      </c>
      <c r="J221" s="42">
        <v>0</v>
      </c>
      <c r="K221" s="42"/>
    </row>
    <row r="222" spans="1:11" ht="15.75" x14ac:dyDescent="0.25">
      <c r="A222" s="63"/>
      <c r="B222" s="60"/>
      <c r="C222" s="39" t="s">
        <v>14</v>
      </c>
      <c r="D222" s="17">
        <v>0</v>
      </c>
      <c r="E222" s="21">
        <v>0</v>
      </c>
      <c r="F222" s="9">
        <v>0</v>
      </c>
      <c r="G222" s="17">
        <v>0</v>
      </c>
      <c r="H222" s="44">
        <v>0</v>
      </c>
      <c r="I222" s="44">
        <v>0</v>
      </c>
      <c r="J222" s="44">
        <v>0</v>
      </c>
      <c r="K222" s="44"/>
    </row>
    <row r="223" spans="1:11" ht="15.75" x14ac:dyDescent="0.25">
      <c r="A223" s="63"/>
      <c r="B223" s="60"/>
      <c r="C223" s="39" t="s">
        <v>15</v>
      </c>
      <c r="D223" s="17">
        <v>0</v>
      </c>
      <c r="E223" s="21">
        <v>0</v>
      </c>
      <c r="F223" s="9">
        <v>0</v>
      </c>
      <c r="G223" s="17">
        <v>0</v>
      </c>
      <c r="H223" s="44">
        <v>0</v>
      </c>
      <c r="I223" s="44">
        <v>0</v>
      </c>
      <c r="J223" s="44">
        <v>0</v>
      </c>
      <c r="K223" s="44"/>
    </row>
    <row r="224" spans="1:11" ht="15.75" x14ac:dyDescent="0.25">
      <c r="A224" s="64"/>
      <c r="B224" s="61"/>
      <c r="C224" s="39" t="s">
        <v>16</v>
      </c>
      <c r="D224" s="23">
        <v>4953.42</v>
      </c>
      <c r="E224" s="23">
        <v>4953.42</v>
      </c>
      <c r="F224" s="9">
        <f t="shared" si="1"/>
        <v>100</v>
      </c>
      <c r="G224" s="23">
        <v>880.33</v>
      </c>
      <c r="H224" s="42" t="s">
        <v>75</v>
      </c>
      <c r="I224" s="42">
        <v>1</v>
      </c>
      <c r="J224" s="42">
        <v>0</v>
      </c>
      <c r="K224" s="44"/>
    </row>
    <row r="225" spans="1:11" ht="31.5" customHeight="1" x14ac:dyDescent="0.25">
      <c r="A225" s="62" t="s">
        <v>113</v>
      </c>
      <c r="B225" s="59" t="s">
        <v>114</v>
      </c>
      <c r="C225" s="39" t="s">
        <v>13</v>
      </c>
      <c r="D225" s="15">
        <v>8562.4599999999991</v>
      </c>
      <c r="E225" s="15">
        <v>8562.4599999999991</v>
      </c>
      <c r="F225" s="9">
        <f t="shared" si="1"/>
        <v>100</v>
      </c>
      <c r="G225" s="20">
        <v>861.65</v>
      </c>
      <c r="H225" s="42" t="s">
        <v>75</v>
      </c>
      <c r="I225" s="42">
        <v>1</v>
      </c>
      <c r="J225" s="42">
        <v>0</v>
      </c>
      <c r="K225" s="47"/>
    </row>
    <row r="226" spans="1:11" ht="15.75" x14ac:dyDescent="0.25">
      <c r="A226" s="63"/>
      <c r="B226" s="60"/>
      <c r="C226" s="39" t="s">
        <v>14</v>
      </c>
      <c r="D226" s="17">
        <v>0</v>
      </c>
      <c r="E226" s="17">
        <v>0</v>
      </c>
      <c r="F226" s="9">
        <v>0</v>
      </c>
      <c r="G226" s="17">
        <v>0</v>
      </c>
      <c r="H226" s="44">
        <v>0</v>
      </c>
      <c r="I226" s="44">
        <v>0</v>
      </c>
      <c r="J226" s="44">
        <v>0</v>
      </c>
      <c r="K226" s="44"/>
    </row>
    <row r="227" spans="1:11" ht="15.75" x14ac:dyDescent="0.25">
      <c r="A227" s="63"/>
      <c r="B227" s="60"/>
      <c r="C227" s="39" t="s">
        <v>15</v>
      </c>
      <c r="D227" s="17">
        <v>0</v>
      </c>
      <c r="E227" s="17">
        <v>0</v>
      </c>
      <c r="F227" s="9">
        <v>0</v>
      </c>
      <c r="G227" s="17">
        <v>0</v>
      </c>
      <c r="H227" s="44">
        <v>0</v>
      </c>
      <c r="I227" s="44">
        <v>0</v>
      </c>
      <c r="J227" s="44">
        <v>0</v>
      </c>
      <c r="K227" s="44"/>
    </row>
    <row r="228" spans="1:11" ht="15.75" x14ac:dyDescent="0.25">
      <c r="A228" s="64"/>
      <c r="B228" s="61"/>
      <c r="C228" s="39" t="s">
        <v>16</v>
      </c>
      <c r="D228" s="23">
        <v>8562.4599999999991</v>
      </c>
      <c r="E228" s="23">
        <v>8562.4599999999991</v>
      </c>
      <c r="F228" s="9">
        <f t="shared" si="1"/>
        <v>100</v>
      </c>
      <c r="G228" s="24">
        <v>861.65</v>
      </c>
      <c r="H228" s="42" t="s">
        <v>75</v>
      </c>
      <c r="I228" s="42">
        <v>1</v>
      </c>
      <c r="J228" s="42">
        <v>0</v>
      </c>
      <c r="K228" s="44"/>
    </row>
    <row r="229" spans="1:11" ht="25.5" customHeight="1" x14ac:dyDescent="0.25">
      <c r="A229" s="62" t="s">
        <v>115</v>
      </c>
      <c r="B229" s="59" t="s">
        <v>116</v>
      </c>
      <c r="C229" s="39" t="s">
        <v>13</v>
      </c>
      <c r="D229" s="15">
        <v>5935.59</v>
      </c>
      <c r="E229" s="15">
        <v>5935.59</v>
      </c>
      <c r="F229" s="9">
        <f t="shared" si="1"/>
        <v>100</v>
      </c>
      <c r="G229" s="16">
        <v>731.03</v>
      </c>
      <c r="H229" s="42" t="s">
        <v>75</v>
      </c>
      <c r="I229" s="42">
        <v>1</v>
      </c>
      <c r="J229" s="42">
        <v>0</v>
      </c>
      <c r="K229" s="44"/>
    </row>
    <row r="230" spans="1:11" ht="15.75" x14ac:dyDescent="0.25">
      <c r="A230" s="63"/>
      <c r="B230" s="60"/>
      <c r="C230" s="39" t="s">
        <v>14</v>
      </c>
      <c r="D230" s="17">
        <v>0</v>
      </c>
      <c r="E230" s="21">
        <v>0</v>
      </c>
      <c r="F230" s="9">
        <v>0</v>
      </c>
      <c r="G230" s="17">
        <v>0</v>
      </c>
      <c r="H230" s="44">
        <v>0</v>
      </c>
      <c r="I230" s="44">
        <v>0</v>
      </c>
      <c r="J230" s="44">
        <v>0</v>
      </c>
      <c r="K230" s="44"/>
    </row>
    <row r="231" spans="1:11" ht="15.75" x14ac:dyDescent="0.25">
      <c r="A231" s="63"/>
      <c r="B231" s="60"/>
      <c r="C231" s="39" t="s">
        <v>15</v>
      </c>
      <c r="D231" s="17">
        <v>0</v>
      </c>
      <c r="E231" s="21">
        <v>0</v>
      </c>
      <c r="F231" s="9">
        <v>0</v>
      </c>
      <c r="G231" s="17">
        <v>0</v>
      </c>
      <c r="H231" s="44">
        <v>0</v>
      </c>
      <c r="I231" s="44">
        <v>0</v>
      </c>
      <c r="J231" s="44">
        <v>0</v>
      </c>
      <c r="K231" s="44"/>
    </row>
    <row r="232" spans="1:11" ht="15.75" x14ac:dyDescent="0.25">
      <c r="A232" s="64"/>
      <c r="B232" s="61"/>
      <c r="C232" s="29" t="s">
        <v>16</v>
      </c>
      <c r="D232" s="23">
        <v>5935.59</v>
      </c>
      <c r="E232" s="23">
        <v>5935.59</v>
      </c>
      <c r="F232" s="9">
        <f t="shared" si="1"/>
        <v>100</v>
      </c>
      <c r="G232" s="26">
        <v>731.03</v>
      </c>
      <c r="H232" s="42" t="s">
        <v>75</v>
      </c>
      <c r="I232" s="42">
        <v>1</v>
      </c>
      <c r="J232" s="42">
        <v>0</v>
      </c>
      <c r="K232" s="44"/>
    </row>
    <row r="233" spans="1:11" ht="28.5" customHeight="1" x14ac:dyDescent="0.25">
      <c r="A233" s="62" t="s">
        <v>117</v>
      </c>
      <c r="B233" s="59" t="s">
        <v>118</v>
      </c>
      <c r="C233" s="39" t="s">
        <v>13</v>
      </c>
      <c r="D233" s="15">
        <v>6126.56</v>
      </c>
      <c r="E233" s="15">
        <v>6126.56</v>
      </c>
      <c r="F233" s="9">
        <f t="shared" si="1"/>
        <v>100</v>
      </c>
      <c r="G233" s="20">
        <v>838.71</v>
      </c>
      <c r="H233" s="42" t="s">
        <v>75</v>
      </c>
      <c r="I233" s="42">
        <v>1</v>
      </c>
      <c r="J233" s="42">
        <v>0</v>
      </c>
      <c r="K233" s="44"/>
    </row>
    <row r="234" spans="1:11" ht="15.75" x14ac:dyDescent="0.25">
      <c r="A234" s="63"/>
      <c r="B234" s="60"/>
      <c r="C234" s="39" t="s">
        <v>14</v>
      </c>
      <c r="D234" s="17">
        <v>0</v>
      </c>
      <c r="E234" s="21">
        <v>0</v>
      </c>
      <c r="F234" s="9">
        <v>0</v>
      </c>
      <c r="G234" s="17">
        <v>0</v>
      </c>
      <c r="H234" s="44">
        <v>0</v>
      </c>
      <c r="I234" s="44">
        <v>0</v>
      </c>
      <c r="J234" s="44">
        <v>0</v>
      </c>
      <c r="K234" s="44"/>
    </row>
    <row r="235" spans="1:11" ht="15.75" x14ac:dyDescent="0.25">
      <c r="A235" s="63"/>
      <c r="B235" s="60"/>
      <c r="C235" s="39" t="s">
        <v>15</v>
      </c>
      <c r="D235" s="17">
        <v>0</v>
      </c>
      <c r="E235" s="21">
        <v>0</v>
      </c>
      <c r="F235" s="9">
        <v>0</v>
      </c>
      <c r="G235" s="17">
        <v>0</v>
      </c>
      <c r="H235" s="44">
        <v>0</v>
      </c>
      <c r="I235" s="44">
        <v>0</v>
      </c>
      <c r="J235" s="44">
        <v>0</v>
      </c>
      <c r="K235" s="44"/>
    </row>
    <row r="236" spans="1:11" ht="15.75" x14ac:dyDescent="0.25">
      <c r="A236" s="64"/>
      <c r="B236" s="61"/>
      <c r="C236" s="29" t="s">
        <v>16</v>
      </c>
      <c r="D236" s="23">
        <v>6126.56</v>
      </c>
      <c r="E236" s="23">
        <v>6126.56</v>
      </c>
      <c r="F236" s="9">
        <f t="shared" si="1"/>
        <v>100</v>
      </c>
      <c r="G236" s="26">
        <v>838.71</v>
      </c>
      <c r="H236" s="42" t="s">
        <v>75</v>
      </c>
      <c r="I236" s="42">
        <v>1</v>
      </c>
      <c r="J236" s="42">
        <v>0</v>
      </c>
      <c r="K236" s="42"/>
    </row>
    <row r="237" spans="1:11" ht="24.75" customHeight="1" x14ac:dyDescent="0.25">
      <c r="A237" s="62" t="s">
        <v>119</v>
      </c>
      <c r="B237" s="59" t="s">
        <v>120</v>
      </c>
      <c r="C237" s="39" t="s">
        <v>13</v>
      </c>
      <c r="D237" s="15">
        <v>0</v>
      </c>
      <c r="E237" s="15">
        <v>0</v>
      </c>
      <c r="F237" s="9">
        <v>0</v>
      </c>
      <c r="G237" s="20">
        <v>0</v>
      </c>
      <c r="H237" s="42" t="s">
        <v>75</v>
      </c>
      <c r="I237" s="42">
        <v>8</v>
      </c>
      <c r="J237" s="42">
        <v>0</v>
      </c>
      <c r="K237" s="44"/>
    </row>
    <row r="238" spans="1:11" ht="15.75" x14ac:dyDescent="0.25">
      <c r="A238" s="63"/>
      <c r="B238" s="60"/>
      <c r="C238" s="39" t="s">
        <v>14</v>
      </c>
      <c r="D238" s="17">
        <v>0</v>
      </c>
      <c r="E238" s="17">
        <v>0</v>
      </c>
      <c r="F238" s="9">
        <v>0</v>
      </c>
      <c r="G238" s="17">
        <v>0</v>
      </c>
      <c r="H238" s="44">
        <v>0</v>
      </c>
      <c r="I238" s="44">
        <v>0</v>
      </c>
      <c r="J238" s="44">
        <v>0</v>
      </c>
      <c r="K238" s="44"/>
    </row>
    <row r="239" spans="1:11" ht="15.75" x14ac:dyDescent="0.25">
      <c r="A239" s="63"/>
      <c r="B239" s="60"/>
      <c r="C239" s="39" t="s">
        <v>15</v>
      </c>
      <c r="D239" s="17">
        <v>0</v>
      </c>
      <c r="E239" s="17">
        <v>0</v>
      </c>
      <c r="F239" s="9">
        <v>0</v>
      </c>
      <c r="G239" s="17">
        <v>0</v>
      </c>
      <c r="H239" s="44">
        <v>0</v>
      </c>
      <c r="I239" s="44">
        <v>0</v>
      </c>
      <c r="J239" s="44">
        <v>0</v>
      </c>
      <c r="K239" s="44"/>
    </row>
    <row r="240" spans="1:11" ht="15.75" x14ac:dyDescent="0.25">
      <c r="A240" s="64"/>
      <c r="B240" s="61"/>
      <c r="C240" s="29" t="s">
        <v>16</v>
      </c>
      <c r="D240" s="23">
        <v>0</v>
      </c>
      <c r="E240" s="27">
        <v>0</v>
      </c>
      <c r="F240" s="9">
        <v>0</v>
      </c>
      <c r="G240" s="24">
        <v>0</v>
      </c>
      <c r="H240" s="42" t="s">
        <v>75</v>
      </c>
      <c r="I240" s="42">
        <v>8</v>
      </c>
      <c r="J240" s="42">
        <v>0</v>
      </c>
      <c r="K240" s="44"/>
    </row>
    <row r="241" spans="1:36" ht="31.5" customHeight="1" x14ac:dyDescent="0.25">
      <c r="A241" s="68" t="s">
        <v>121</v>
      </c>
      <c r="B241" s="59" t="s">
        <v>122</v>
      </c>
      <c r="C241" s="39" t="s">
        <v>13</v>
      </c>
      <c r="D241" s="15">
        <v>19775.240000000002</v>
      </c>
      <c r="E241" s="19">
        <v>19775.240000000002</v>
      </c>
      <c r="F241" s="9">
        <f t="shared" si="1"/>
        <v>100</v>
      </c>
      <c r="G241" s="41">
        <v>19278.57</v>
      </c>
      <c r="H241" s="42" t="s">
        <v>126</v>
      </c>
      <c r="I241" s="42">
        <v>1.6</v>
      </c>
      <c r="J241" s="42">
        <v>0</v>
      </c>
      <c r="K241" s="44"/>
    </row>
    <row r="242" spans="1:36" ht="15.75" x14ac:dyDescent="0.25">
      <c r="A242" s="69"/>
      <c r="B242" s="60"/>
      <c r="C242" s="39" t="s">
        <v>14</v>
      </c>
      <c r="D242" s="17">
        <v>0</v>
      </c>
      <c r="E242" s="17">
        <v>0</v>
      </c>
      <c r="F242" s="9">
        <v>0</v>
      </c>
      <c r="G242" s="17">
        <v>0</v>
      </c>
      <c r="H242" s="44">
        <v>0</v>
      </c>
      <c r="I242" s="44">
        <v>0</v>
      </c>
      <c r="J242" s="44">
        <v>0</v>
      </c>
      <c r="K242" s="44"/>
    </row>
    <row r="243" spans="1:36" ht="15.75" x14ac:dyDescent="0.25">
      <c r="A243" s="69"/>
      <c r="B243" s="60"/>
      <c r="C243" s="39" t="s">
        <v>15</v>
      </c>
      <c r="D243" s="17">
        <v>0</v>
      </c>
      <c r="E243" s="17">
        <v>0</v>
      </c>
      <c r="F243" s="9">
        <v>0</v>
      </c>
      <c r="G243" s="17">
        <v>0</v>
      </c>
      <c r="H243" s="44">
        <v>0</v>
      </c>
      <c r="I243" s="44">
        <v>0</v>
      </c>
      <c r="J243" s="44">
        <v>0</v>
      </c>
      <c r="K243" s="44"/>
    </row>
    <row r="244" spans="1:36" ht="38.25" customHeight="1" x14ac:dyDescent="0.25">
      <c r="A244" s="70"/>
      <c r="B244" s="61"/>
      <c r="C244" s="39" t="s">
        <v>16</v>
      </c>
      <c r="D244" s="23">
        <v>19775.240000000002</v>
      </c>
      <c r="E244" s="23">
        <v>19775.240000000002</v>
      </c>
      <c r="F244" s="9">
        <f t="shared" si="1"/>
        <v>100</v>
      </c>
      <c r="G244" s="23">
        <v>19278.57</v>
      </c>
      <c r="H244" s="42" t="s">
        <v>126</v>
      </c>
      <c r="I244" s="42">
        <v>1.6</v>
      </c>
      <c r="J244" s="42">
        <v>0</v>
      </c>
      <c r="K244" s="44"/>
    </row>
    <row r="245" spans="1:36" ht="27" customHeight="1" x14ac:dyDescent="0.25">
      <c r="A245" s="68" t="s">
        <v>123</v>
      </c>
      <c r="B245" s="59" t="s">
        <v>124</v>
      </c>
      <c r="C245" s="39" t="s">
        <v>13</v>
      </c>
      <c r="D245" s="15">
        <v>4841.6000000000004</v>
      </c>
      <c r="E245" s="37">
        <v>4841.6000000000004</v>
      </c>
      <c r="F245" s="9">
        <f t="shared" ref="F245:F248" si="2">E245/D245*100</f>
        <v>100</v>
      </c>
      <c r="G245" s="16">
        <v>806.98</v>
      </c>
      <c r="H245" s="42" t="s">
        <v>75</v>
      </c>
      <c r="I245" s="42">
        <v>9.3000000000000007</v>
      </c>
      <c r="J245" s="42">
        <v>0</v>
      </c>
      <c r="K245" s="44"/>
    </row>
    <row r="246" spans="1:36" ht="15.75" x14ac:dyDescent="0.25">
      <c r="A246" s="69"/>
      <c r="B246" s="60"/>
      <c r="C246" s="39" t="s">
        <v>14</v>
      </c>
      <c r="D246" s="17">
        <v>0</v>
      </c>
      <c r="E246" s="17">
        <v>0</v>
      </c>
      <c r="F246" s="9">
        <v>0</v>
      </c>
      <c r="G246" s="17">
        <v>0</v>
      </c>
      <c r="H246" s="44">
        <v>0</v>
      </c>
      <c r="I246" s="44">
        <v>0</v>
      </c>
      <c r="J246" s="44">
        <v>0</v>
      </c>
      <c r="K246" s="44"/>
    </row>
    <row r="247" spans="1:36" ht="15.75" x14ac:dyDescent="0.25">
      <c r="A247" s="69"/>
      <c r="B247" s="60"/>
      <c r="C247" s="39" t="s">
        <v>15</v>
      </c>
      <c r="D247" s="17">
        <v>0</v>
      </c>
      <c r="E247" s="17">
        <v>0</v>
      </c>
      <c r="F247" s="9">
        <v>0</v>
      </c>
      <c r="G247" s="17">
        <v>0</v>
      </c>
      <c r="H247" s="44">
        <v>0</v>
      </c>
      <c r="I247" s="44">
        <v>0</v>
      </c>
      <c r="J247" s="44">
        <v>0</v>
      </c>
      <c r="K247" s="44"/>
    </row>
    <row r="248" spans="1:36" ht="15.75" x14ac:dyDescent="0.25">
      <c r="A248" s="70"/>
      <c r="B248" s="61"/>
      <c r="C248" s="29" t="s">
        <v>16</v>
      </c>
      <c r="D248" s="23">
        <v>4841.6000000000004</v>
      </c>
      <c r="E248" s="35">
        <v>4841.6000000000004</v>
      </c>
      <c r="F248" s="9">
        <f t="shared" si="2"/>
        <v>100</v>
      </c>
      <c r="G248" s="26">
        <v>806.98</v>
      </c>
      <c r="H248" s="42" t="s">
        <v>75</v>
      </c>
      <c r="I248" s="42">
        <v>9.3000000000000007</v>
      </c>
      <c r="J248" s="42">
        <v>0</v>
      </c>
      <c r="K248" s="42"/>
    </row>
    <row r="249" spans="1:36" ht="15.75" x14ac:dyDescent="0.25">
      <c r="A249" s="52"/>
      <c r="B249" s="49"/>
      <c r="C249" s="50"/>
      <c r="D249" s="53"/>
      <c r="E249" s="54"/>
      <c r="F249" s="55"/>
      <c r="G249" s="56"/>
      <c r="H249" s="57"/>
      <c r="I249" s="57"/>
      <c r="J249" s="57"/>
      <c r="K249" s="57"/>
    </row>
    <row r="250" spans="1:36" ht="15.75" x14ac:dyDescent="0.25">
      <c r="B250" s="58" t="s">
        <v>133</v>
      </c>
      <c r="C250" s="50"/>
      <c r="D250" s="53"/>
      <c r="E250" s="54"/>
      <c r="F250" s="55"/>
      <c r="G250" s="56"/>
      <c r="H250" s="57"/>
      <c r="I250" s="57"/>
      <c r="J250" s="57"/>
      <c r="K250" s="57"/>
    </row>
    <row r="251" spans="1:36" ht="36" customHeight="1" x14ac:dyDescent="0.25">
      <c r="A251" s="107" t="s">
        <v>134</v>
      </c>
      <c r="B251" s="108"/>
      <c r="C251" s="108"/>
      <c r="D251" s="108"/>
      <c r="E251" s="108"/>
      <c r="F251" s="108"/>
      <c r="G251" s="108"/>
      <c r="H251" s="108"/>
      <c r="I251" s="108"/>
      <c r="J251" s="108"/>
      <c r="K251" s="108"/>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row>
    <row r="252" spans="1:36" ht="54" customHeight="1" x14ac:dyDescent="0.25">
      <c r="A252" s="102" t="s">
        <v>132</v>
      </c>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row>
    <row r="253" spans="1:36" ht="23.25" customHeight="1" x14ac:dyDescent="0.25">
      <c r="A253" s="100" t="s">
        <v>131</v>
      </c>
      <c r="B253" s="100"/>
      <c r="C253" s="100"/>
    </row>
    <row r="254" spans="1:36" ht="30.75" customHeight="1" x14ac:dyDescent="0.25">
      <c r="A254" s="101"/>
      <c r="B254" s="101"/>
      <c r="C254" s="101"/>
      <c r="D254" s="101"/>
      <c r="E254" s="101"/>
      <c r="F254" s="101"/>
      <c r="G254" s="101"/>
      <c r="H254" s="101"/>
      <c r="I254" s="101"/>
      <c r="J254" s="101"/>
      <c r="K254" s="101"/>
    </row>
    <row r="255" spans="1:36" ht="10.5" customHeight="1" x14ac:dyDescent="0.25">
      <c r="A255" s="48"/>
      <c r="B255" s="48"/>
      <c r="C255" s="48"/>
    </row>
  </sheetData>
  <mergeCells count="215">
    <mergeCell ref="A251:K251"/>
    <mergeCell ref="A253:C253"/>
    <mergeCell ref="A254:K254"/>
    <mergeCell ref="A252:AI252"/>
    <mergeCell ref="A46:A50"/>
    <mergeCell ref="B46:B50"/>
    <mergeCell ref="H46:H50"/>
    <mergeCell ref="I46:I50"/>
    <mergeCell ref="J46:J50"/>
    <mergeCell ref="K46:K50"/>
    <mergeCell ref="A116:A120"/>
    <mergeCell ref="B116:B120"/>
    <mergeCell ref="H116:H120"/>
    <mergeCell ref="I116:I120"/>
    <mergeCell ref="J116:J120"/>
    <mergeCell ref="K116:K120"/>
    <mergeCell ref="A111:A115"/>
    <mergeCell ref="B111:B115"/>
    <mergeCell ref="H111:H115"/>
    <mergeCell ref="I111:I115"/>
    <mergeCell ref="J111:J115"/>
    <mergeCell ref="K111:K115"/>
    <mergeCell ref="A106:A110"/>
    <mergeCell ref="B106:B110"/>
    <mergeCell ref="H106:H110"/>
    <mergeCell ref="I106:I110"/>
    <mergeCell ref="J106:J110"/>
    <mergeCell ref="K106:K110"/>
    <mergeCell ref="A101:A105"/>
    <mergeCell ref="B101:B105"/>
    <mergeCell ref="H101:H105"/>
    <mergeCell ref="I101:I105"/>
    <mergeCell ref="J101:J105"/>
    <mergeCell ref="K101:K105"/>
    <mergeCell ref="A96:A100"/>
    <mergeCell ref="B96:B100"/>
    <mergeCell ref="H96:H100"/>
    <mergeCell ref="I96:I100"/>
    <mergeCell ref="J96:J100"/>
    <mergeCell ref="K96:K100"/>
    <mergeCell ref="A91:A95"/>
    <mergeCell ref="B91:B95"/>
    <mergeCell ref="H91:H95"/>
    <mergeCell ref="I91:I95"/>
    <mergeCell ref="J91:J95"/>
    <mergeCell ref="K91:K95"/>
    <mergeCell ref="A86:A90"/>
    <mergeCell ref="B86:B90"/>
    <mergeCell ref="H86:H90"/>
    <mergeCell ref="I86:I90"/>
    <mergeCell ref="J86:J90"/>
    <mergeCell ref="K86:K90"/>
    <mergeCell ref="A81:A85"/>
    <mergeCell ref="B81:B85"/>
    <mergeCell ref="H81:H85"/>
    <mergeCell ref="I81:I85"/>
    <mergeCell ref="J81:J85"/>
    <mergeCell ref="K81:K85"/>
    <mergeCell ref="B76:B80"/>
    <mergeCell ref="H76:H80"/>
    <mergeCell ref="I76:I80"/>
    <mergeCell ref="J76:J80"/>
    <mergeCell ref="K76:K80"/>
    <mergeCell ref="A71:A75"/>
    <mergeCell ref="B71:B75"/>
    <mergeCell ref="H71:H75"/>
    <mergeCell ref="I71:I75"/>
    <mergeCell ref="J71:J75"/>
    <mergeCell ref="K71:K75"/>
    <mergeCell ref="A76:A80"/>
    <mergeCell ref="J56:J60"/>
    <mergeCell ref="K56:K60"/>
    <mergeCell ref="A51:A55"/>
    <mergeCell ref="B51:B55"/>
    <mergeCell ref="H51:H55"/>
    <mergeCell ref="I51:I55"/>
    <mergeCell ref="J51:J55"/>
    <mergeCell ref="K51:K55"/>
    <mergeCell ref="A66:A70"/>
    <mergeCell ref="B66:B70"/>
    <mergeCell ref="H66:H70"/>
    <mergeCell ref="I66:I70"/>
    <mergeCell ref="J66:J70"/>
    <mergeCell ref="K66:K70"/>
    <mergeCell ref="A61:A65"/>
    <mergeCell ref="B61:B65"/>
    <mergeCell ref="H61:H65"/>
    <mergeCell ref="I61:I65"/>
    <mergeCell ref="J61:J65"/>
    <mergeCell ref="K61:K65"/>
    <mergeCell ref="A56:A60"/>
    <mergeCell ref="B56:B60"/>
    <mergeCell ref="H56:H60"/>
    <mergeCell ref="I56:I60"/>
    <mergeCell ref="A41:A45"/>
    <mergeCell ref="B41:B45"/>
    <mergeCell ref="H41:H45"/>
    <mergeCell ref="I41:I45"/>
    <mergeCell ref="J41:J45"/>
    <mergeCell ref="K41:K45"/>
    <mergeCell ref="A36:A40"/>
    <mergeCell ref="B36:B40"/>
    <mergeCell ref="H36:H40"/>
    <mergeCell ref="I36:I40"/>
    <mergeCell ref="J36:J40"/>
    <mergeCell ref="K36:K40"/>
    <mergeCell ref="K11:K15"/>
    <mergeCell ref="A16:A20"/>
    <mergeCell ref="B16:B20"/>
    <mergeCell ref="H16:H20"/>
    <mergeCell ref="I16:I20"/>
    <mergeCell ref="J16:J20"/>
    <mergeCell ref="K16:K20"/>
    <mergeCell ref="J31:J35"/>
    <mergeCell ref="K31:K35"/>
    <mergeCell ref="A26:A30"/>
    <mergeCell ref="B26:B30"/>
    <mergeCell ref="H26:H30"/>
    <mergeCell ref="I26:I30"/>
    <mergeCell ref="J26:J30"/>
    <mergeCell ref="K26:K30"/>
    <mergeCell ref="J11:J15"/>
    <mergeCell ref="A21:A25"/>
    <mergeCell ref="B21:B25"/>
    <mergeCell ref="H21:H25"/>
    <mergeCell ref="I21:I25"/>
    <mergeCell ref="J21:J25"/>
    <mergeCell ref="K21:K25"/>
    <mergeCell ref="J1:K1"/>
    <mergeCell ref="A2:K2"/>
    <mergeCell ref="A3:A5"/>
    <mergeCell ref="B3:B5"/>
    <mergeCell ref="C3:C5"/>
    <mergeCell ref="D3:D5"/>
    <mergeCell ref="E3:E5"/>
    <mergeCell ref="F3:F5"/>
    <mergeCell ref="G3:G5"/>
    <mergeCell ref="H3:H5"/>
    <mergeCell ref="I3:K3"/>
    <mergeCell ref="I4:J4"/>
    <mergeCell ref="A1:I1"/>
    <mergeCell ref="A6:A10"/>
    <mergeCell ref="B6:B10"/>
    <mergeCell ref="A11:A15"/>
    <mergeCell ref="B11:B15"/>
    <mergeCell ref="H11:H15"/>
    <mergeCell ref="I11:I15"/>
    <mergeCell ref="A31:A35"/>
    <mergeCell ref="B31:B35"/>
    <mergeCell ref="H31:H35"/>
    <mergeCell ref="I31:I35"/>
    <mergeCell ref="B241:B244"/>
    <mergeCell ref="A241:A244"/>
    <mergeCell ref="A245:A248"/>
    <mergeCell ref="B245:B248"/>
    <mergeCell ref="B237:B240"/>
    <mergeCell ref="A237:A240"/>
    <mergeCell ref="B233:B236"/>
    <mergeCell ref="A233:A236"/>
    <mergeCell ref="B229:B232"/>
    <mergeCell ref="A229:A232"/>
    <mergeCell ref="B125:B128"/>
    <mergeCell ref="A125:A128"/>
    <mergeCell ref="B121:B124"/>
    <mergeCell ref="A121:A124"/>
    <mergeCell ref="B129:B132"/>
    <mergeCell ref="B133:B136"/>
    <mergeCell ref="B137:B140"/>
    <mergeCell ref="B141:B144"/>
    <mergeCell ref="B145:B148"/>
    <mergeCell ref="A133:A136"/>
    <mergeCell ref="A129:A132"/>
    <mergeCell ref="B149:B152"/>
    <mergeCell ref="B153:B156"/>
    <mergeCell ref="B157:B160"/>
    <mergeCell ref="B161:B164"/>
    <mergeCell ref="B165:B168"/>
    <mergeCell ref="B169:B172"/>
    <mergeCell ref="B173:B176"/>
    <mergeCell ref="B177:B180"/>
    <mergeCell ref="B181:B184"/>
    <mergeCell ref="B185:B188"/>
    <mergeCell ref="B217:B220"/>
    <mergeCell ref="A217:A220"/>
    <mergeCell ref="A213:A216"/>
    <mergeCell ref="A209:A212"/>
    <mergeCell ref="A205:A208"/>
    <mergeCell ref="A201:A204"/>
    <mergeCell ref="A197:A200"/>
    <mergeCell ref="A193:A196"/>
    <mergeCell ref="B213:B216"/>
    <mergeCell ref="B225:B228"/>
    <mergeCell ref="B221:B224"/>
    <mergeCell ref="A221:A224"/>
    <mergeCell ref="A225:A228"/>
    <mergeCell ref="A153:A156"/>
    <mergeCell ref="A149:A152"/>
    <mergeCell ref="A145:A148"/>
    <mergeCell ref="A141:A144"/>
    <mergeCell ref="A137:A140"/>
    <mergeCell ref="A185:A188"/>
    <mergeCell ref="A189:A192"/>
    <mergeCell ref="A173:A176"/>
    <mergeCell ref="A177:A180"/>
    <mergeCell ref="A181:A184"/>
    <mergeCell ref="A161:A164"/>
    <mergeCell ref="A165:A168"/>
    <mergeCell ref="A169:A172"/>
    <mergeCell ref="A157:A160"/>
    <mergeCell ref="B189:B192"/>
    <mergeCell ref="B193:B196"/>
    <mergeCell ref="B197:B200"/>
    <mergeCell ref="B201:B204"/>
    <mergeCell ref="B205:B208"/>
    <mergeCell ref="B209:B212"/>
  </mergeCells>
  <pageMargins left="0.70866141732283472" right="0.70866141732283472" top="0.74803149606299213" bottom="0.74803149606299213" header="0.31496062992125984" footer="0.31496062992125984"/>
  <pageSetup paperSize="9" scale="57" fitToHeight="0" orientation="landscape" r:id="rId1"/>
  <rowBreaks count="7" manualBreakCount="7">
    <brk id="25" max="16383" man="1"/>
    <brk id="50" max="10" man="1"/>
    <brk id="70" max="16383" man="1"/>
    <brk id="90" max="16383" man="1"/>
    <brk id="160" max="10" man="1"/>
    <brk id="196" max="10" man="1"/>
    <brk id="22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 (2)</vt:lpstr>
      <vt:lpstr>Лист2</vt:lpstr>
      <vt:lpstr>Лист3</vt:lpstr>
      <vt:lpstr>'Лист1 (2)'!Область_печати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Омарова Джамиля Омаровна</dc:creator>
  <cp:lastModifiedBy>Хасбат Б. Махмудова</cp:lastModifiedBy>
  <cp:lastPrinted>2021-03-22T14:59:14Z</cp:lastPrinted>
  <dcterms:created xsi:type="dcterms:W3CDTF">2019-09-25T11:34:55Z</dcterms:created>
  <dcterms:modified xsi:type="dcterms:W3CDTF">2021-03-22T15:06:02Z</dcterms:modified>
</cp:coreProperties>
</file>